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napiorkowski\Desktop\"/>
    </mc:Choice>
  </mc:AlternateContent>
  <xr:revisionPtr revIDLastSave="0" documentId="13_ncr:1_{332470BD-DDF2-4BA2-8D06-AB7E880C5E67}" xr6:coauthVersionLast="47" xr6:coauthVersionMax="47" xr10:uidLastSave="{00000000-0000-0000-0000-000000000000}"/>
  <bookViews>
    <workbookView xWindow="-108" yWindow="-108" windowWidth="23256" windowHeight="12576" xr2:uid="{ED35D416-E8FB-4109-B8D6-6BE3DE9301DD}"/>
  </bookViews>
  <sheets>
    <sheet name="MLEKO I ŻYWIEC" sheetId="2" r:id="rId1"/>
    <sheet name="PASZE" sheetId="3" r:id="rId2"/>
    <sheet name="NAWOZY" sheetId="5" r:id="rId3"/>
    <sheet name="ŚRODKI OCHRONY ROŚLIN" sheetId="7" r:id="rId4"/>
    <sheet name="USŁUGI" sheetId="6" r:id="rId5"/>
  </sheets>
  <definedNames>
    <definedName name="OLE_LINK1" localSheetId="2">NAWOZY!$G$4</definedName>
    <definedName name="Print_Area" localSheetId="2">NAWOZY!$A$1:$O$27</definedName>
    <definedName name="Print_Area" localSheetId="1">PASZE!$A$1:$J$37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" i="5" l="1"/>
  <c r="AF15" i="5"/>
  <c r="AG15" i="5"/>
  <c r="AH15" i="5"/>
  <c r="AI15" i="5"/>
  <c r="AJ15" i="5"/>
  <c r="AK15" i="5"/>
  <c r="AL15" i="5"/>
  <c r="AQ15" i="5"/>
  <c r="W7" i="5"/>
  <c r="AF7" i="5"/>
  <c r="AG7" i="5"/>
  <c r="AH7" i="5"/>
  <c r="AI7" i="5"/>
  <c r="AJ7" i="5"/>
  <c r="AK7" i="5"/>
  <c r="AL7" i="5"/>
  <c r="AQ37" i="5"/>
  <c r="AQ36" i="5"/>
  <c r="AQ35" i="5"/>
  <c r="AQ34" i="5"/>
  <c r="AQ33" i="5"/>
  <c r="AQ32" i="5"/>
  <c r="AQ31" i="5"/>
  <c r="AQ30" i="5"/>
  <c r="AQ29" i="5"/>
  <c r="AQ28" i="5"/>
  <c r="AQ27" i="5"/>
  <c r="AL27" i="5"/>
  <c r="AK27" i="5"/>
  <c r="AJ27" i="5"/>
  <c r="AI27" i="5"/>
  <c r="AH27" i="5"/>
  <c r="AG27" i="5"/>
  <c r="AF27" i="5"/>
  <c r="W27" i="5"/>
  <c r="AQ25" i="5"/>
  <c r="AL25" i="5"/>
  <c r="AK25" i="5"/>
  <c r="AJ25" i="5"/>
  <c r="AI25" i="5"/>
  <c r="AH25" i="5"/>
  <c r="AG25" i="5"/>
  <c r="AF25" i="5"/>
  <c r="W25" i="5"/>
  <c r="AQ22" i="5"/>
  <c r="AL22" i="5"/>
  <c r="AK22" i="5"/>
  <c r="AJ22" i="5"/>
  <c r="AI22" i="5"/>
  <c r="AH22" i="5"/>
  <c r="AG22" i="5"/>
  <c r="AF22" i="5"/>
  <c r="W22" i="5"/>
  <c r="AQ20" i="5"/>
  <c r="AL20" i="5"/>
  <c r="AK20" i="5"/>
  <c r="AJ20" i="5"/>
  <c r="AI20" i="5"/>
  <c r="AH20" i="5"/>
  <c r="AG20" i="5"/>
  <c r="AF20" i="5"/>
  <c r="W20" i="5"/>
  <c r="AQ18" i="5"/>
  <c r="AL18" i="5"/>
  <c r="AK18" i="5"/>
  <c r="AJ18" i="5"/>
  <c r="AI18" i="5"/>
  <c r="AH18" i="5"/>
  <c r="AG18" i="5"/>
  <c r="AF18" i="5"/>
  <c r="W18" i="5"/>
  <c r="AQ16" i="5"/>
  <c r="AL16" i="5"/>
  <c r="AK16" i="5"/>
  <c r="AJ16" i="5"/>
  <c r="AI16" i="5"/>
  <c r="AH16" i="5"/>
  <c r="AG16" i="5"/>
  <c r="AF16" i="5"/>
  <c r="W16" i="5"/>
  <c r="AQ14" i="5"/>
  <c r="AL14" i="5"/>
  <c r="AK14" i="5"/>
  <c r="AJ14" i="5"/>
  <c r="AI14" i="5"/>
  <c r="AH14" i="5"/>
  <c r="AG14" i="5"/>
  <c r="AF14" i="5"/>
  <c r="W14" i="5"/>
  <c r="AQ13" i="5"/>
  <c r="AL13" i="5"/>
  <c r="AK13" i="5"/>
  <c r="AJ13" i="5"/>
  <c r="AI13" i="5"/>
  <c r="W13" i="5"/>
  <c r="AL11" i="5"/>
  <c r="AK11" i="5"/>
  <c r="AJ11" i="5"/>
  <c r="AI11" i="5"/>
  <c r="AH11" i="5"/>
  <c r="AG11" i="5"/>
  <c r="AF11" i="5"/>
  <c r="W11" i="5"/>
  <c r="AL10" i="5"/>
  <c r="AK10" i="5"/>
  <c r="AJ10" i="5"/>
  <c r="AI10" i="5"/>
  <c r="AH10" i="5"/>
  <c r="AG10" i="5"/>
  <c r="AF10" i="5"/>
  <c r="W10" i="5"/>
  <c r="V10" i="5"/>
  <c r="AL9" i="5"/>
  <c r="AK9" i="5"/>
  <c r="AJ9" i="5"/>
  <c r="AI9" i="5"/>
  <c r="AH9" i="5"/>
  <c r="AG9" i="5"/>
  <c r="AF9" i="5"/>
  <c r="W9" i="5"/>
  <c r="AL6" i="5"/>
  <c r="AK6" i="5"/>
  <c r="AJ6" i="5"/>
  <c r="AI6" i="5"/>
  <c r="AH6" i="5"/>
  <c r="AG6" i="5"/>
  <c r="AF6" i="5"/>
  <c r="W6" i="5"/>
  <c r="AL5" i="5"/>
  <c r="AK5" i="5"/>
  <c r="AJ5" i="5"/>
  <c r="AI5" i="5"/>
  <c r="AH5" i="5"/>
  <c r="AG5" i="5"/>
  <c r="AF5" i="5"/>
  <c r="W5" i="5"/>
  <c r="V5" i="5"/>
  <c r="AN15" i="5" l="1"/>
  <c r="AN18" i="5"/>
  <c r="AN22" i="5"/>
  <c r="AN14" i="5"/>
  <c r="AN16" i="5"/>
  <c r="AN25" i="5"/>
  <c r="AN27" i="5"/>
  <c r="AN20" i="5"/>
  <c r="AN13" i="5"/>
</calcChain>
</file>

<file path=xl/sharedStrings.xml><?xml version="1.0" encoding="utf-8"?>
<sst xmlns="http://schemas.openxmlformats.org/spreadsheetml/2006/main" count="675" uniqueCount="513">
  <si>
    <t>CENY SKUPU MLEKA</t>
  </si>
  <si>
    <t>Spółdzielnia</t>
  </si>
  <si>
    <t>Cena
w zł.
za jedn..
tłuszczu</t>
  </si>
  <si>
    <t>Cena
w zł.
za jedn..
białka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</si>
  <si>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</si>
  <si>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</si>
  <si>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</si>
  <si>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</si>
  <si>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</si>
  <si>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Spółdzielnia Mleczarska "MLEKOVITA",
Oddział w Lubawie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</si>
  <si>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</si>
  <si>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</si>
  <si>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</si>
  <si>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</si>
  <si>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</si>
  <si>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</si>
  <si>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</si>
  <si>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</si>
  <si>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</si>
  <si>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</si>
  <si>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</si>
  <si>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</si>
  <si>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t>Targowisko / towar</t>
  </si>
  <si>
    <r>
      <t xml:space="preserve">pszenica </t>
    </r>
    <r>
      <rPr>
        <sz val="9"/>
        <rFont val="Calibri"/>
        <family val="2"/>
        <charset val="238"/>
        <scheme val="minor"/>
      </rPr>
      <t>(dt)</t>
    </r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</si>
  <si>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</si>
  <si>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</si>
  <si>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</si>
  <si>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</si>
  <si>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</si>
  <si>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</si>
  <si>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Giżycko</t>
  </si>
  <si>
    <t>Olecko</t>
  </si>
  <si>
    <t>Orneta</t>
  </si>
  <si>
    <t>Pisz</t>
  </si>
  <si>
    <t>Szczytno</t>
  </si>
  <si>
    <t xml:space="preserve"> Agro-Produkt M.Zellma Nowe Miasto Lubawskie</t>
  </si>
  <si>
    <t>Spółdzielnia producentów trzody LUB-TUCZ Lubawa</t>
  </si>
  <si>
    <t>wyszczególnienie</t>
  </si>
  <si>
    <t>Agrocentrum-Kalęczyn 8 Pisz</t>
  </si>
  <si>
    <t>De Heus -Stendera Lubawa Trzoda</t>
  </si>
  <si>
    <t>De Heus -Stendera Lubawa bydło</t>
  </si>
  <si>
    <t>Trans-Pasz – Teresa Bielecka                                Stożne</t>
  </si>
  <si>
    <t>Produkty SANO</t>
  </si>
  <si>
    <t>Nazwa środka ochrony roślin</t>
  </si>
  <si>
    <t>Banaszewski Edwin Magazyn Biskupiec</t>
  </si>
  <si>
    <t>opak.</t>
  </si>
  <si>
    <t>zł</t>
  </si>
  <si>
    <t>HERBICYDY</t>
  </si>
  <si>
    <t>FUNGICYDY</t>
  </si>
  <si>
    <t>INSEKTYCYDY</t>
  </si>
  <si>
    <t>ZAPRAWY i regulatory</t>
  </si>
  <si>
    <t>Hurtownia "Alczes" Lubawa</t>
  </si>
  <si>
    <t>Nazwa</t>
  </si>
  <si>
    <t>„MAZUR” sp.j. 
R. i M. Mazur Kurzętnik</t>
  </si>
  <si>
    <t>ROL-BART FU-H S.Bartkowski, Lidzbark</t>
  </si>
  <si>
    <t>P.H.U. Ewita D.Karbowski                                    Rybno</t>
  </si>
  <si>
    <t>"Amiga” sp. z.  o.o
Kętrzyn</t>
  </si>
  <si>
    <t>Banaszewski Edwin
Magazyn Biskupiec</t>
  </si>
  <si>
    <t>"U Krzyśka" K.Samoraj         Mrągowo</t>
  </si>
  <si>
    <t>AMIGA MRĄGOWO</t>
  </si>
  <si>
    <t>Alfa Agri Michalak                       P.A.Michalak Szczytno</t>
  </si>
  <si>
    <t>Chemirol Bartoszyce</t>
  </si>
  <si>
    <t>BAY WA  Nowa Wieś         
14-400 Pasłęk</t>
  </si>
  <si>
    <t>P.H.U. "Biochem" Wiesław Musiał</t>
  </si>
  <si>
    <t>Zakład zaopatrzenia rolnictwa ul. Kormoranów 5, 11-700 Mrągowo</t>
  </si>
  <si>
    <t xml:space="preserve">Zawartość w nawozie czystego składnika </t>
  </si>
  <si>
    <t>Ca</t>
  </si>
  <si>
    <t>Mg</t>
  </si>
  <si>
    <t>zł / dt</t>
  </si>
  <si>
    <t>zł/dt</t>
  </si>
  <si>
    <t>N</t>
  </si>
  <si>
    <t>P</t>
  </si>
  <si>
    <t>K</t>
  </si>
  <si>
    <t>S</t>
  </si>
  <si>
    <t>B</t>
  </si>
  <si>
    <t>Przelicznik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</si>
  <si>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</si>
  <si>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</si>
  <si>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</si>
  <si>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</si>
  <si>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</si>
  <si>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Siarczan magnezu</t>
  </si>
  <si>
    <t>przelicznik</t>
  </si>
  <si>
    <t>RSM</t>
  </si>
  <si>
    <t>Agrafoska 20:30</t>
  </si>
  <si>
    <t>Amofoska NPK 4:12:12</t>
  </si>
  <si>
    <t>Agrafoska 5:11:20</t>
  </si>
  <si>
    <t>Amofoska NPK 4:12:20</t>
  </si>
  <si>
    <t>Amofosmag NPK 4:15:15</t>
  </si>
  <si>
    <t>Amofoska NPK 4:16:18</t>
  </si>
  <si>
    <t>Amofosmag NPK 3,5:12:20</t>
  </si>
  <si>
    <t>Polifoska 8:24:24</t>
  </si>
  <si>
    <t>NPK 8-20-30</t>
  </si>
  <si>
    <t>Amofoska NPK 5:11:20:2:16:12</t>
  </si>
  <si>
    <t>Kemira 6:20:28</t>
  </si>
  <si>
    <t>Polifoska 6:20:30</t>
  </si>
  <si>
    <t>wapno kredowe</t>
  </si>
  <si>
    <t>Lubofoska 4:12:12</t>
  </si>
  <si>
    <t>Wapno magnezowe</t>
  </si>
  <si>
    <t>Lubofos 12:20</t>
  </si>
  <si>
    <t>Polifoska 5:16:24 , 15:15:15*</t>
  </si>
  <si>
    <t>Polifoska J 4:12:10</t>
  </si>
  <si>
    <t>Polimag 5:16:24 + 8 Mg ,5:10:20*</t>
  </si>
  <si>
    <t>Polifoska 4:12:32</t>
  </si>
  <si>
    <t>Polifoska M 5:16:24:4:3</t>
  </si>
  <si>
    <t>Poliwap 3:12:18 min 10 CaO</t>
  </si>
  <si>
    <t>Azofoska 5:10:25:15:15</t>
  </si>
  <si>
    <t>Polifoska max</t>
  </si>
  <si>
    <t>Agroperfekt Kisielice</t>
  </si>
  <si>
    <t>SKR Rybno</t>
  </si>
  <si>
    <t>Usługa/firma   (zł/godz)</t>
  </si>
  <si>
    <t xml:space="preserve">CENY USŁUG ROLNICZYCH                     </t>
  </si>
  <si>
    <t>Pasze dla kur niosek</t>
  </si>
  <si>
    <t>Spółdzielnia Mleczarska "Mlekpol" Z.P.M.Mrągowo</t>
  </si>
  <si>
    <t>Mazur s.j Kurzętnik</t>
  </si>
  <si>
    <t>Agro-Produkt M.Zelma Nowe Miasto Lubawskie</t>
  </si>
  <si>
    <t>wapno granulowane (wapniowe)</t>
  </si>
  <si>
    <t>wapno granulowane (wapniowo-tlenkowe))</t>
  </si>
  <si>
    <t>Kurczęta hodowlane</t>
  </si>
  <si>
    <t>Agro-Produkt M.Zelma            Nowe Miasto Lubawskie</t>
  </si>
  <si>
    <t>Roślinna Apteka Teresa Nowak - Ełk</t>
  </si>
  <si>
    <t>SKR Rudzienice (ceny netto)</t>
  </si>
  <si>
    <t>Pasze dla drobiu                             zł/dt</t>
  </si>
  <si>
    <t xml:space="preserve">         zł/dt</t>
  </si>
  <si>
    <t xml:space="preserve"> zł/dt                     </t>
  </si>
  <si>
    <t xml:space="preserve">zł/dt                 </t>
  </si>
  <si>
    <t xml:space="preserve"> mieszanki dla opasów i bydła mięsnego          </t>
  </si>
  <si>
    <t xml:space="preserve">          zł/dt</t>
  </si>
  <si>
    <t xml:space="preserve">zł/dt                         </t>
  </si>
  <si>
    <t>Piotr Andrzej Michalak, Alfa Agri Michalak, ul. Toruńska 4, 12-100 Szczytno      zł/dt</t>
  </si>
  <si>
    <t xml:space="preserve">CENY ŚRODKÓW OCHRONY ROŚLIN                                                                                                                                     </t>
  </si>
  <si>
    <t xml:space="preserve">jałówki :  Brak skupu    </t>
  </si>
  <si>
    <t>Byki mięsne- Brak skupu</t>
  </si>
  <si>
    <t xml:space="preserve">Tucznik TV Super </t>
  </si>
  <si>
    <t>Warchlak W 20%</t>
  </si>
  <si>
    <t>Prosięta PDP 20%</t>
  </si>
  <si>
    <t>Lochy karmiące LK 20%</t>
  </si>
  <si>
    <t>Lochy prośne LP 7,5%</t>
  </si>
  <si>
    <t>1l</t>
  </si>
  <si>
    <t>Fusilade Forte 150 EC</t>
  </si>
  <si>
    <t>Coragen 200 S.C.</t>
  </si>
  <si>
    <t>50ml</t>
  </si>
  <si>
    <t>Orka pług 4-skibowy</t>
  </si>
  <si>
    <t>Siew kukurydzy</t>
  </si>
  <si>
    <t>Siew zbóż</t>
  </si>
  <si>
    <t>180,00/ha</t>
  </si>
  <si>
    <t>Rozwożenie wapna z załadunkiem</t>
  </si>
  <si>
    <t>koszenie kosiarką rotacyjną</t>
  </si>
  <si>
    <t>Wypożyczenie ciągnika</t>
  </si>
  <si>
    <t>Podsiew traw siew.VERDO</t>
  </si>
  <si>
    <t>Ładowarka/cyklop</t>
  </si>
  <si>
    <t>Prasowanie słomy na bele prostopadłościenne</t>
  </si>
  <si>
    <t xml:space="preserve">Zbiór zielonek </t>
  </si>
  <si>
    <t xml:space="preserve">Krówka </t>
  </si>
  <si>
    <t>Lactoma</t>
  </si>
  <si>
    <t>Opas</t>
  </si>
  <si>
    <t xml:space="preserve">Keno </t>
  </si>
  <si>
    <t>Cielak 1</t>
  </si>
  <si>
    <t>Cielak 2</t>
  </si>
  <si>
    <t>Brojler  2</t>
  </si>
  <si>
    <t>Brojler  3</t>
  </si>
  <si>
    <t>Koncentrat  35</t>
  </si>
  <si>
    <t>Kurka z podwórka</t>
  </si>
  <si>
    <t>Agro TOP 18 bez GMO</t>
  </si>
  <si>
    <t>Agro TOP 20 bez GMO</t>
  </si>
  <si>
    <t>Agro TOP 22 bez GMO</t>
  </si>
  <si>
    <t>Agro TOP 24 bez GMO</t>
  </si>
  <si>
    <t>Agro 18 bez GMO</t>
  </si>
  <si>
    <t>Agro 19 bez GMO</t>
  </si>
  <si>
    <t>Agro 21 bez GMO</t>
  </si>
  <si>
    <t>Agro 23 bez GMO</t>
  </si>
  <si>
    <t xml:space="preserve">Agro Finezja 22  </t>
  </si>
  <si>
    <t xml:space="preserve">Agro Extra Energia bez GMO </t>
  </si>
  <si>
    <t xml:space="preserve">Agro Delicja bez GMO </t>
  </si>
  <si>
    <t>Agro Smakuś bez GMO</t>
  </si>
  <si>
    <t>Agro Musli KPP bez GMO</t>
  </si>
  <si>
    <t>Agro Starter bez GMO</t>
  </si>
  <si>
    <t>Agro Kadet bez GMO</t>
  </si>
  <si>
    <t>Agro MH bez GMO</t>
  </si>
  <si>
    <t>Agro Top CJ bez GMO</t>
  </si>
  <si>
    <t>Maximus 38 MH bez GMO</t>
  </si>
  <si>
    <t>Maximus 38 bez GMO</t>
  </si>
  <si>
    <t>Agro Mix 26 bez GMO</t>
  </si>
  <si>
    <t>Agro Mix 28 bez GMO</t>
  </si>
  <si>
    <t>Mikor 38 Active bez GMO</t>
  </si>
  <si>
    <t>Mikor 38 bez GMO</t>
  </si>
  <si>
    <t>Mikor 40 Protect bez GMO</t>
  </si>
  <si>
    <t>Agrorac 1</t>
  </si>
  <si>
    <t>Agrolac Excellent</t>
  </si>
  <si>
    <t>Agrolac Komfort Plus</t>
  </si>
  <si>
    <t>Agolac Len</t>
  </si>
  <si>
    <t>VitAgro Repro Max</t>
  </si>
  <si>
    <t>VitAgro  SomiFix</t>
  </si>
  <si>
    <t>VitAgro Smart</t>
  </si>
  <si>
    <t>VitAgro Elita</t>
  </si>
  <si>
    <t>VitAgro TMR</t>
  </si>
  <si>
    <t>VitAgro Standard</t>
  </si>
  <si>
    <t>VitAgro Zasuszenie</t>
  </si>
  <si>
    <t>VitAgro Gladiator</t>
  </si>
  <si>
    <t>Vit Agro CJ Max</t>
  </si>
  <si>
    <t>VitAgro Silver Efekt</t>
  </si>
  <si>
    <t>VitAgro Silver Somat</t>
  </si>
  <si>
    <t>VitAgro Karot</t>
  </si>
  <si>
    <t>RumBa Active</t>
  </si>
  <si>
    <t>KillAcid</t>
  </si>
  <si>
    <t>Agro Bufor Tytan</t>
  </si>
  <si>
    <t>Agro Bufor Max S.C.</t>
  </si>
  <si>
    <t>Agro Bufor</t>
  </si>
  <si>
    <t>MycoKill</t>
  </si>
  <si>
    <t>Agro Fat</t>
  </si>
  <si>
    <t>Calcium Koncept</t>
  </si>
  <si>
    <t>VitAgro Przygotowanie</t>
  </si>
  <si>
    <t>VitAgro Lakto Somat</t>
  </si>
  <si>
    <t>VitAgro Rozród</t>
  </si>
  <si>
    <t>Wigral Specjal C</t>
  </si>
  <si>
    <t>Preparaty dietetyczne</t>
  </si>
  <si>
    <t xml:space="preserve">           zł/dt                         </t>
  </si>
  <si>
    <t>1 l</t>
  </si>
  <si>
    <t xml:space="preserve">Chwastox Turbo 340 SL </t>
  </si>
  <si>
    <t>Granstar Ultra SX 50 SG</t>
  </si>
  <si>
    <t>20 g</t>
  </si>
  <si>
    <t>Puma Uniwersal 069 EW</t>
  </si>
  <si>
    <t xml:space="preserve">Roundap Ultra 360 SL </t>
  </si>
  <si>
    <t>90-100</t>
  </si>
  <si>
    <t>0,10+0,05</t>
  </si>
  <si>
    <t>0,10-0,22</t>
  </si>
  <si>
    <t>Premia 0,25 dla kazd. Prod.+ 0,05 za zbiornik 0,04 za GMO + 0,02 za kontr użytkowości.</t>
  </si>
  <si>
    <t>Brojler 1</t>
  </si>
  <si>
    <t xml:space="preserve">Brojler 2 </t>
  </si>
  <si>
    <t>Odchów 1</t>
  </si>
  <si>
    <t>Odchów 2</t>
  </si>
  <si>
    <t>Nioska towarowa</t>
  </si>
  <si>
    <t>Drób wodny</t>
  </si>
  <si>
    <t>Prestarter MPU 4% Mammy Perfekt</t>
  </si>
  <si>
    <t>Prestarter MPU C</t>
  </si>
  <si>
    <t>Konc.HGC Junior</t>
  </si>
  <si>
    <t>Konc.HGC Super</t>
  </si>
  <si>
    <t>Premiks Starter 2,5%</t>
  </si>
  <si>
    <t>Premiks Grower/Tucznik 2,5%</t>
  </si>
  <si>
    <t>Kaliber Milk</t>
  </si>
  <si>
    <t>Ekono Milk</t>
  </si>
  <si>
    <t>West Milk</t>
  </si>
  <si>
    <t>Kaliber Starter</t>
  </si>
  <si>
    <t>Kaliber Junior</t>
  </si>
  <si>
    <t>Krowimix 18 Basic</t>
  </si>
  <si>
    <t>25kg/54 zł</t>
  </si>
  <si>
    <t>25kg/53 zł</t>
  </si>
  <si>
    <t>25kg/52 zł</t>
  </si>
  <si>
    <t>25kg/58 zł</t>
  </si>
  <si>
    <t>Laktoma</t>
  </si>
  <si>
    <t>Meggi 35</t>
  </si>
  <si>
    <t>Mleko Milsan</t>
  </si>
  <si>
    <t>Protamilk Complite</t>
  </si>
  <si>
    <t>Protamino Forte</t>
  </si>
  <si>
    <t>Protamino Matra</t>
  </si>
  <si>
    <t>Protamino Piggi</t>
  </si>
  <si>
    <t>Profisan</t>
  </si>
  <si>
    <t>San Bull</t>
  </si>
  <si>
    <t>Otremby przenne</t>
  </si>
  <si>
    <t xml:space="preserve">Inne                           </t>
  </si>
  <si>
    <t>Power Starter</t>
  </si>
  <si>
    <t>Otręby pszenne</t>
  </si>
  <si>
    <t>Power tucznik (25kg)</t>
  </si>
  <si>
    <t>Provit L (25kg)</t>
  </si>
  <si>
    <t>Provit P (25 kg)</t>
  </si>
  <si>
    <t>Provit T (25kg)</t>
  </si>
  <si>
    <t>Śruta rzepakowa</t>
  </si>
  <si>
    <t>Śruta sojowa</t>
  </si>
  <si>
    <t>Pasza CJ</t>
  </si>
  <si>
    <t>Pasza DJ</t>
  </si>
  <si>
    <t xml:space="preserve"> śruta sojowa (1dt)</t>
  </si>
  <si>
    <t>śruta rzepakowa (1dt)</t>
  </si>
  <si>
    <t>5l</t>
  </si>
  <si>
    <t>1l/5l</t>
  </si>
  <si>
    <t>80g/600g</t>
  </si>
  <si>
    <t>Roztrząsanie obornika</t>
  </si>
  <si>
    <t>Orka 4 skiby pług obrotowy</t>
  </si>
  <si>
    <t>Transport 1-przyczepa</t>
  </si>
  <si>
    <t>Transport 2-przyczepy</t>
  </si>
  <si>
    <t>Najem ciągnika</t>
  </si>
  <si>
    <t xml:space="preserve">Wysiew nawozów </t>
  </si>
  <si>
    <t>Kultywator</t>
  </si>
  <si>
    <t>Agregat 2 kultywatory z wałkiem</t>
  </si>
  <si>
    <t>Zbiór prasą Z 224 słomy i siana</t>
  </si>
  <si>
    <t>Talerzowanie</t>
  </si>
  <si>
    <t>Koparka</t>
  </si>
  <si>
    <t>Równarka</t>
  </si>
  <si>
    <t>Zestaw niskopodwoziowy</t>
  </si>
  <si>
    <t>kombajn Bizon Zo 58 (szarpacz słomy)</t>
  </si>
  <si>
    <t>Odwóz kiszonki 4 t</t>
  </si>
  <si>
    <t>180-200</t>
  </si>
  <si>
    <t>1,00-1,20</t>
  </si>
  <si>
    <t>Agro-Małdyty sp. z.o.o</t>
  </si>
  <si>
    <t>Roundup 360 plus</t>
  </si>
  <si>
    <t>Spółdzielnia Ogrodniczo-Pszczelarska w Giżycku</t>
  </si>
  <si>
    <t xml:space="preserve">P.U.-H. "CHEMIROL" Bartoszyce                                       </t>
  </si>
  <si>
    <t>Huzar ACTV 387 OD</t>
  </si>
  <si>
    <t>Cevino 500 s.c.</t>
  </si>
  <si>
    <t>Saper 500 s.c.</t>
  </si>
  <si>
    <t>500ml</t>
  </si>
  <si>
    <t>Chwastox Extra  300 SL</t>
  </si>
  <si>
    <t>Chwastox Turbo 340 SL</t>
  </si>
  <si>
    <t>Agro - Małdyty</t>
  </si>
  <si>
    <t>Fenoxin 110EC</t>
  </si>
  <si>
    <t>0,3kg</t>
  </si>
  <si>
    <t>Galaper 200EC</t>
  </si>
  <si>
    <t>Major 300SL</t>
  </si>
  <si>
    <t>Tristar 50SG</t>
  </si>
  <si>
    <t>Maister POWER 42,5 OD</t>
  </si>
  <si>
    <t>Mustang forte 195SE</t>
  </si>
  <si>
    <t>Apis 200SE</t>
  </si>
  <si>
    <t>Delmetros 100 S.C.</t>
  </si>
  <si>
    <t>0,25kg</t>
  </si>
  <si>
    <t>Mospilan  20 SP</t>
  </si>
  <si>
    <r>
      <t>ŚREDNIE CENY TARGOWISKOWE</t>
    </r>
    <r>
      <rPr>
        <b/>
        <sz val="11"/>
        <rFont val="Calibri"/>
        <family val="2"/>
        <charset val="238"/>
        <scheme val="minor"/>
      </rPr>
      <t xml:space="preserve"> (w zł)</t>
    </r>
  </si>
  <si>
    <t>Na dzień sporządzania zestawienia,  brak w sprzedaży nawozów mineralnych</t>
  </si>
  <si>
    <t xml:space="preserve">premiksy   </t>
  </si>
  <si>
    <t>BullStar Progres bez GMO</t>
  </si>
  <si>
    <t>BullStar Strong bez GMO</t>
  </si>
  <si>
    <t>Kurka 1</t>
  </si>
  <si>
    <t>Kurka 2</t>
  </si>
  <si>
    <t>Kurka 3</t>
  </si>
  <si>
    <t>Gęś / Kaczka 1</t>
  </si>
  <si>
    <t>Gęś / Kaczka 2</t>
  </si>
  <si>
    <t>Indyk Vit Starter</t>
  </si>
  <si>
    <t>Indyk Vit Grower</t>
  </si>
  <si>
    <t>Indyk Vit Finiszer</t>
  </si>
  <si>
    <t>Kurka Nioska</t>
  </si>
  <si>
    <t>Kurka Nioska bez GMO</t>
  </si>
  <si>
    <t>Kurka Nioska Zgrodowa</t>
  </si>
  <si>
    <t>Koncentrat sojowy dla kur niosek</t>
  </si>
  <si>
    <t>Brojler Starter</t>
  </si>
  <si>
    <t>Brojler Grower</t>
  </si>
  <si>
    <t>Brojler Finiszer</t>
  </si>
  <si>
    <t>mieszanki produkcyjne bez GMO dla krów mlecznych</t>
  </si>
  <si>
    <t>Tucznik koncentrat</t>
  </si>
  <si>
    <t xml:space="preserve">Pasze dla trzody              </t>
  </si>
  <si>
    <t xml:space="preserve">        zł/dt                 </t>
  </si>
  <si>
    <t>kurczak brojler farmerski</t>
  </si>
  <si>
    <t xml:space="preserve">indyki       </t>
  </si>
  <si>
    <t>mieszanka dla cieląt</t>
  </si>
  <si>
    <t>koncentraty</t>
  </si>
  <si>
    <t xml:space="preserve">korektory </t>
  </si>
  <si>
    <t xml:space="preserve">drób wodny </t>
  </si>
  <si>
    <t xml:space="preserve">Pasze dla bydła           </t>
  </si>
  <si>
    <t>preparaty mlekozastępcze</t>
  </si>
  <si>
    <t>De Heus-Stendera Lubawa drób</t>
  </si>
  <si>
    <t xml:space="preserve"> „MAZUR” 
Renata i Marcin Mazur sp.j,  
Kurzętnik </t>
  </si>
  <si>
    <t xml:space="preserve">zł/dt   </t>
  </si>
  <si>
    <t>Prestarter 1</t>
  </si>
  <si>
    <t>Starter Standard</t>
  </si>
  <si>
    <t>Zaopatrzenie Rolnictwa i Ogrodnictwa "Agroplon" Bartoszyce</t>
  </si>
  <si>
    <t>zł (ceny netto)</t>
  </si>
  <si>
    <t>Galaxo 150 WG</t>
  </si>
  <si>
    <t>0,2 kg</t>
  </si>
  <si>
    <t>Buster 100 EC</t>
  </si>
  <si>
    <t xml:space="preserve">Roundap Flex </t>
  </si>
  <si>
    <t>100g</t>
  </si>
  <si>
    <t>100ml</t>
  </si>
  <si>
    <t xml:space="preserve">   Atropos 500EC</t>
  </si>
  <si>
    <t xml:space="preserve">   Aspik 250E</t>
  </si>
  <si>
    <t xml:space="preserve">   Porter 250EC</t>
  </si>
  <si>
    <t xml:space="preserve">   Kendo 50 EW</t>
  </si>
  <si>
    <t xml:space="preserve">   Kier 450 S.C</t>
  </si>
  <si>
    <t xml:space="preserve">   Ambrossio 500 S.C.</t>
  </si>
  <si>
    <t xml:space="preserve">   Los Ovados 200SC</t>
  </si>
  <si>
    <t xml:space="preserve">   Delmetros 100 s.c.</t>
  </si>
  <si>
    <t xml:space="preserve">   Triter 0,5 FS</t>
  </si>
  <si>
    <t xml:space="preserve">   Flutrix 0,5 FS</t>
  </si>
  <si>
    <t xml:space="preserve">   Regullo 500 EC</t>
  </si>
  <si>
    <t xml:space="preserve">   Mepik 300 SL</t>
  </si>
  <si>
    <t xml:space="preserve"> CENY ŚRODKÓW OCHRONY ROŚLIN                                                                                                                                   </t>
  </si>
  <si>
    <t xml:space="preserve">   Atropos 500 S.C.</t>
  </si>
  <si>
    <t xml:space="preserve">   Tarcza Łan 250 EW</t>
  </si>
  <si>
    <t xml:space="preserve">   Mepik 300SL</t>
  </si>
  <si>
    <t>Desperado 500 S.C.</t>
  </si>
  <si>
    <t xml:space="preserve">   Makler 250 ES</t>
  </si>
  <si>
    <t xml:space="preserve">   Aceptir 200 SE</t>
  </si>
  <si>
    <t xml:space="preserve">  20kg/190 zł</t>
  </si>
  <si>
    <t xml:space="preserve"> 20kg/171 zł</t>
  </si>
  <si>
    <t>20kg/149 zł</t>
  </si>
  <si>
    <t>25kg/39 zł</t>
  </si>
  <si>
    <t>20kg/75 zł</t>
  </si>
  <si>
    <t>25kg/66 zł</t>
  </si>
  <si>
    <t>25kg/100zł</t>
  </si>
  <si>
    <t>25kg/88zł</t>
  </si>
  <si>
    <t>25kg/189zł</t>
  </si>
  <si>
    <t>25 kg/154</t>
  </si>
  <si>
    <t>25kg/56 zł</t>
  </si>
  <si>
    <t>25kg/51zł</t>
  </si>
  <si>
    <t>Halvetic 180 SL</t>
  </si>
  <si>
    <t xml:space="preserve">ZRiO "Agroplon" Bartoszyce                                       </t>
  </si>
  <si>
    <t xml:space="preserve">   X met 100 SL</t>
  </si>
  <si>
    <t>Madron 0,5 FS</t>
  </si>
  <si>
    <t>500 ml</t>
  </si>
  <si>
    <t>300/h</t>
  </si>
  <si>
    <t>360/h</t>
  </si>
  <si>
    <t>225/h</t>
  </si>
  <si>
    <t>200/h</t>
  </si>
  <si>
    <t>230/h</t>
  </si>
  <si>
    <t>250/h</t>
  </si>
  <si>
    <t>210/h</t>
  </si>
  <si>
    <t>330/ha</t>
  </si>
  <si>
    <t>235/h</t>
  </si>
  <si>
    <t>125/h</t>
  </si>
  <si>
    <t>19,37-23,72/ha</t>
  </si>
  <si>
    <t>320/h</t>
  </si>
  <si>
    <t>700-750/ h</t>
  </si>
  <si>
    <t>Sieczkarnia 8 rzędowa ha+2 odwozy</t>
  </si>
  <si>
    <t>1100/ha</t>
  </si>
  <si>
    <t>Sieczkarnia 6 rzędowa+ 2 odwozy</t>
  </si>
  <si>
    <t>Sieczkarnia 6 rzędowa godz.</t>
  </si>
  <si>
    <t>Sieczkarnia 8 rzędowa godz.</t>
  </si>
  <si>
    <t>Roboczogodzina warsztat</t>
  </si>
  <si>
    <t>Rębak z obsługą</t>
  </si>
  <si>
    <t>Rębak wynajem</t>
  </si>
  <si>
    <t>Gnojowica 2000l</t>
  </si>
  <si>
    <t>Gnojowica 4000l</t>
  </si>
  <si>
    <t>Siew nasion kukurydzy 6rz. Gesperado 6 rzędów/ha</t>
  </si>
  <si>
    <t>850/ha</t>
  </si>
  <si>
    <t>740/godz</t>
  </si>
  <si>
    <t>980/godz</t>
  </si>
  <si>
    <t>100/godz</t>
  </si>
  <si>
    <t>200/godz</t>
  </si>
  <si>
    <t>500/godz</t>
  </si>
  <si>
    <t>210/godz</t>
  </si>
  <si>
    <t>245/godz</t>
  </si>
  <si>
    <t>480,00 +55,00/h</t>
  </si>
  <si>
    <t>180-250</t>
  </si>
  <si>
    <t>0,80-1,20</t>
  </si>
  <si>
    <t xml:space="preserve">Agro TOP 18 </t>
  </si>
  <si>
    <t>Agro TOP 20</t>
  </si>
  <si>
    <t xml:space="preserve">Agro TOP 22 </t>
  </si>
  <si>
    <t xml:space="preserve">Agro TOP 24 </t>
  </si>
  <si>
    <t xml:space="preserve">Agro Perfect 18 </t>
  </si>
  <si>
    <t>Agro Perfect 19</t>
  </si>
  <si>
    <t>Agro perfect 21</t>
  </si>
  <si>
    <t>Agro Finezja 22 bez GMO</t>
  </si>
  <si>
    <t>Agro Perfect 23</t>
  </si>
  <si>
    <t>Agro Werwa (GMO)</t>
  </si>
  <si>
    <t xml:space="preserve">Premiksy dla kur niosek   </t>
  </si>
  <si>
    <t>KokoVitAgro</t>
  </si>
  <si>
    <t>P.H.U Szypulski Wojciech, Kuce 9, 13-111 Janowiec Kościelny</t>
  </si>
  <si>
    <t>Orius Extra 250EW</t>
  </si>
  <si>
    <t>Orius Extra 02WS</t>
  </si>
  <si>
    <t>Syrius 02WS</t>
  </si>
  <si>
    <t>1,5kg</t>
  </si>
  <si>
    <t>0,9kg</t>
  </si>
  <si>
    <t>Fundament 700 WG</t>
  </si>
  <si>
    <t>Byki /HF/-  10,00 - 14,00 + VAT</t>
  </si>
  <si>
    <t>Sól potasowa</t>
  </si>
  <si>
    <t>180.00/ha</t>
  </si>
  <si>
    <t>280,00/ha</t>
  </si>
  <si>
    <t>210,00/ha</t>
  </si>
  <si>
    <t>50,00/tona</t>
  </si>
  <si>
    <t>150,00/godz</t>
  </si>
  <si>
    <t>230,00/ha</t>
  </si>
  <si>
    <t>160,00/godz</t>
  </si>
  <si>
    <t>55zł/szt</t>
  </si>
  <si>
    <t>330,00zł od przyczepy</t>
  </si>
  <si>
    <t>PK 15-30</t>
  </si>
  <si>
    <t>Wapno magnezowe Dolokom</t>
  </si>
  <si>
    <t>Fenoxinn 110 EC</t>
  </si>
  <si>
    <t>mieszanki produkcyjne  dla krów mlecznych</t>
  </si>
  <si>
    <t>Promotor Activ 38</t>
  </si>
  <si>
    <t>Promotor Activ 43</t>
  </si>
  <si>
    <t>0,80-1,40</t>
  </si>
  <si>
    <t>38g/150g</t>
  </si>
  <si>
    <t>69/340.</t>
  </si>
  <si>
    <t>70/360.</t>
  </si>
  <si>
    <t>155.</t>
  </si>
  <si>
    <t>185/870.</t>
  </si>
  <si>
    <t>82/355.</t>
  </si>
  <si>
    <t>145</t>
  </si>
  <si>
    <t>64/350.</t>
  </si>
  <si>
    <t>Toprex 375SC</t>
  </si>
  <si>
    <t>296/1560</t>
  </si>
  <si>
    <t>65/350.</t>
  </si>
  <si>
    <t>38g</t>
  </si>
  <si>
    <t>190,00</t>
  </si>
  <si>
    <t>Saletrosan NS 26(13)</t>
  </si>
  <si>
    <t>jałówki - śr.  10,20</t>
  </si>
  <si>
    <t>buhajki - śr. 11,20</t>
  </si>
  <si>
    <t>śr. 10,70</t>
  </si>
  <si>
    <t>0,90-1,20</t>
  </si>
  <si>
    <t>0,80-1,50</t>
  </si>
  <si>
    <t>150-250</t>
  </si>
  <si>
    <t>140-230</t>
  </si>
  <si>
    <t>Mustang 306 SE</t>
  </si>
  <si>
    <t>5 l</t>
  </si>
  <si>
    <t xml:space="preserve">    Żywiec wieprzowy - Strefa niebieska- 6,30zł + VAT,                             Strefa różowa- 6,10 + VAT, Strefa czerwona - 5,70 + VAT  
- WBC kl.   E-  8,50 - 9 + VAT</t>
  </si>
  <si>
    <t>(10.05.2022 r.)</t>
  </si>
  <si>
    <t>(10.05.2022)</t>
  </si>
  <si>
    <t>CENY PASZ (10.05.2022r.)</t>
  </si>
  <si>
    <t>CENY NAWOZÓW MINERALNYCH    (10.05.2022 r.)</t>
  </si>
  <si>
    <t>10.05.2022r</t>
  </si>
  <si>
    <t>10.05.2022 r.</t>
  </si>
  <si>
    <t>BRAK SKUPU</t>
  </si>
  <si>
    <t xml:space="preserve">jałówki pow. 320 kg   R- 22,30
</t>
  </si>
  <si>
    <t>byki pow. 300 kg
R - 23,10</t>
  </si>
  <si>
    <t>poubojowa WBC netto
&gt; 320 kg
R - 21,40</t>
  </si>
  <si>
    <t>83,00</t>
  </si>
  <si>
    <t>Fundamentum 700WG</t>
  </si>
  <si>
    <t>Rimel 25SG+Asystent</t>
  </si>
  <si>
    <t>60g+100ml</t>
  </si>
  <si>
    <t>30g</t>
  </si>
  <si>
    <t>Fosfarm NPK 4:10:15</t>
  </si>
  <si>
    <t>NPK 8:15:30</t>
  </si>
  <si>
    <t>150-200/godz</t>
  </si>
  <si>
    <t>200/godz.</t>
  </si>
  <si>
    <t>250/godz.</t>
  </si>
  <si>
    <t>150/godz.</t>
  </si>
  <si>
    <t>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</si>
</sst>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_z_ł"/>
    <numFmt numFmtId="166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z val="7"/>
      <name val="Arial Narrow"/>
      <family val="2"/>
      <charset val="238"/>
    </font>
    <font>
      <strike/>
      <sz val="7"/>
      <color rgb="FF000000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sz val="8"/>
      <color rgb="FF302E2D"/>
      <name val="Verdana"/>
      <family val="2"/>
      <charset val="238"/>
    </font>
    <font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7.5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Black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Black"/>
      <family val="2"/>
      <charset val="238"/>
    </font>
    <font>
      <b/>
      <sz val="7.5"/>
      <name val="Arial Narrow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E4D6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1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10" fillId="0" borderId="0" xfId="0" applyFont="1"/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14" borderId="48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4" fontId="10" fillId="0" borderId="0" xfId="0" applyNumberFormat="1" applyFont="1"/>
    <xf numFmtId="4" fontId="7" fillId="0" borderId="0" xfId="0" applyNumberFormat="1" applyFont="1" applyAlignment="1">
      <alignment horizontal="right" indent="1"/>
    </xf>
    <xf numFmtId="10" fontId="13" fillId="15" borderId="48" xfId="0" applyNumberFormat="1" applyFont="1" applyFill="1" applyBorder="1" applyAlignment="1">
      <alignment horizontal="center" vertical="center"/>
    </xf>
    <xf numFmtId="10" fontId="14" fillId="15" borderId="48" xfId="0" applyNumberFormat="1" applyFont="1" applyFill="1" applyBorder="1" applyAlignment="1">
      <alignment horizontal="center" vertical="center"/>
    </xf>
    <xf numFmtId="4" fontId="13" fillId="15" borderId="4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0" fontId="13" fillId="10" borderId="48" xfId="0" applyNumberFormat="1" applyFont="1" applyFill="1" applyBorder="1" applyAlignment="1">
      <alignment horizontal="center" vertical="center"/>
    </xf>
    <xf numFmtId="10" fontId="14" fillId="10" borderId="48" xfId="0" applyNumberFormat="1" applyFont="1" applyFill="1" applyBorder="1" applyAlignment="1">
      <alignment horizontal="center" vertical="center"/>
    </xf>
    <xf numFmtId="4" fontId="13" fillId="10" borderId="48" xfId="0" applyNumberFormat="1" applyFont="1" applyFill="1" applyBorder="1" applyAlignment="1">
      <alignment horizontal="center" vertical="center"/>
    </xf>
    <xf numFmtId="10" fontId="13" fillId="9" borderId="48" xfId="0" applyNumberFormat="1" applyFont="1" applyFill="1" applyBorder="1" applyAlignment="1">
      <alignment horizontal="center" vertical="center"/>
    </xf>
    <xf numFmtId="10" fontId="14" fillId="9" borderId="48" xfId="0" applyNumberFormat="1" applyFont="1" applyFill="1" applyBorder="1" applyAlignment="1">
      <alignment horizontal="center" vertical="center"/>
    </xf>
    <xf numFmtId="4" fontId="13" fillId="4" borderId="48" xfId="0" applyNumberFormat="1" applyFont="1" applyFill="1" applyBorder="1" applyAlignment="1">
      <alignment horizontal="center" vertical="center"/>
    </xf>
    <xf numFmtId="0" fontId="7" fillId="13" borderId="50" xfId="2" applyFill="1" applyBorder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10" fontId="13" fillId="17" borderId="48" xfId="0" applyNumberFormat="1" applyFont="1" applyFill="1" applyBorder="1" applyAlignment="1">
      <alignment horizontal="center" vertical="center"/>
    </xf>
    <xf numFmtId="10" fontId="14" fillId="17" borderId="48" xfId="0" applyNumberFormat="1" applyFont="1" applyFill="1" applyBorder="1" applyAlignment="1">
      <alignment horizontal="center" vertical="center"/>
    </xf>
    <xf numFmtId="4" fontId="13" fillId="17" borderId="48" xfId="0" applyNumberFormat="1" applyFont="1" applyFill="1" applyBorder="1" applyAlignment="1">
      <alignment horizontal="center" vertical="center"/>
    </xf>
    <xf numFmtId="0" fontId="7" fillId="0" borderId="0" xfId="0" applyFont="1"/>
    <xf numFmtId="0" fontId="20" fillId="0" borderId="52" xfId="2" applyFont="1" applyBorder="1" applyAlignment="1">
      <alignment vertical="center" wrapText="1"/>
    </xf>
    <xf numFmtId="0" fontId="7" fillId="0" borderId="51" xfId="2" applyBorder="1" applyAlignment="1">
      <alignment vertical="center"/>
    </xf>
    <xf numFmtId="10" fontId="13" fillId="17" borderId="48" xfId="0" quotePrefix="1" applyNumberFormat="1" applyFont="1" applyFill="1" applyBorder="1" applyAlignment="1">
      <alignment horizontal="center" vertical="center"/>
    </xf>
    <xf numFmtId="0" fontId="20" fillId="14" borderId="52" xfId="2" applyFont="1" applyFill="1" applyBorder="1" applyAlignment="1">
      <alignment vertical="center" wrapText="1"/>
    </xf>
    <xf numFmtId="0" fontId="7" fillId="14" borderId="51" xfId="2" applyFill="1" applyBorder="1" applyAlignment="1">
      <alignment vertical="center"/>
    </xf>
    <xf numFmtId="0" fontId="20" fillId="0" borderId="10" xfId="2" applyFont="1" applyBorder="1" applyAlignment="1">
      <alignment vertical="center" wrapText="1"/>
    </xf>
    <xf numFmtId="0" fontId="7" fillId="0" borderId="54" xfId="2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/>
    <xf numFmtId="0" fontId="10" fillId="0" borderId="0" xfId="0" applyFont="1"/>
    <xf numFmtId="0" fontId="10" fillId="0" borderId="0" xfId="0" applyFont="1"/>
    <xf numFmtId="0" fontId="7" fillId="0" borderId="0" xfId="2" applyAlignment="1">
      <alignment vertical="center"/>
    </xf>
    <xf numFmtId="0" fontId="0" fillId="0" borderId="0" xfId="0"/>
    <xf numFmtId="4" fontId="7" fillId="0" borderId="0" xfId="0" applyNumberFormat="1" applyFont="1" applyAlignment="1">
      <alignment horizontal="right" indent="1"/>
    </xf>
    <xf numFmtId="10" fontId="14" fillId="17" borderId="48" xfId="0" applyNumberFormat="1" applyFont="1" applyFill="1" applyBorder="1" applyAlignment="1">
      <alignment horizontal="center" vertical="center"/>
    </xf>
    <xf numFmtId="4" fontId="13" fillId="17" borderId="48" xfId="0" applyNumberFormat="1" applyFont="1" applyFill="1" applyBorder="1" applyAlignment="1">
      <alignment horizontal="center" vertical="center"/>
    </xf>
    <xf numFmtId="0" fontId="7" fillId="14" borderId="51" xfId="2" applyFill="1" applyBorder="1" applyAlignment="1">
      <alignment vertical="center"/>
    </xf>
    <xf numFmtId="10" fontId="13" fillId="17" borderId="48" xfId="0" quotePrefix="1" applyNumberFormat="1" applyFont="1" applyFill="1" applyBorder="1" applyAlignment="1">
      <alignment horizontal="center" vertical="center"/>
    </xf>
    <xf numFmtId="0" fontId="20" fillId="14" borderId="52" xfId="2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/>
    <xf numFmtId="0" fontId="0" fillId="0" borderId="0" xfId="0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4" fontId="5" fillId="10" borderId="67" xfId="0" applyNumberFormat="1" applyFont="1" applyFill="1" applyBorder="1" applyAlignment="1">
      <alignment horizontal="center" vertical="center"/>
    </xf>
    <xf numFmtId="4" fontId="5" fillId="10" borderId="67" xfId="0" applyNumberFormat="1" applyFont="1" applyFill="1" applyBorder="1" applyAlignment="1">
      <alignment horizontal="right" vertical="center" indent="1"/>
    </xf>
    <xf numFmtId="0" fontId="5" fillId="16" borderId="23" xfId="0" applyFont="1" applyFill="1" applyBorder="1" applyAlignment="1">
      <alignment horizontal="center" vertical="center"/>
    </xf>
    <xf numFmtId="4" fontId="5" fillId="16" borderId="68" xfId="0" applyNumberFormat="1" applyFont="1" applyFill="1" applyBorder="1" applyAlignment="1">
      <alignment horizontal="right" vertical="center" indent="1"/>
    </xf>
    <xf numFmtId="0" fontId="5" fillId="16" borderId="38" xfId="0" applyFont="1" applyFill="1" applyBorder="1" applyAlignment="1">
      <alignment horizontal="center" vertical="center"/>
    </xf>
    <xf numFmtId="0" fontId="5" fillId="16" borderId="67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left" vertical="center"/>
    </xf>
    <xf numFmtId="0" fontId="9" fillId="17" borderId="28" xfId="0" applyFont="1" applyFill="1" applyBorder="1" applyAlignment="1">
      <alignment horizontal="center" vertical="center"/>
    </xf>
    <xf numFmtId="0" fontId="9" fillId="17" borderId="57" xfId="0" applyFont="1" applyFill="1" applyBorder="1" applyAlignment="1">
      <alignment horizontal="center" vertical="center"/>
    </xf>
    <xf numFmtId="165" fontId="9" fillId="17" borderId="57" xfId="0" applyNumberFormat="1" applyFont="1" applyFill="1" applyBorder="1" applyAlignment="1">
      <alignment horizontal="center" vertical="center"/>
    </xf>
    <xf numFmtId="165" fontId="9" fillId="17" borderId="53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5" fillId="10" borderId="52" xfId="0" applyFont="1" applyFill="1" applyBorder="1" applyAlignment="1">
      <alignment horizontal="left" vertical="center" indent="1"/>
    </xf>
    <xf numFmtId="0" fontId="5" fillId="15" borderId="62" xfId="0" applyFont="1" applyFill="1" applyBorder="1" applyAlignment="1">
      <alignment vertical="center"/>
    </xf>
    <xf numFmtId="0" fontId="5" fillId="15" borderId="59" xfId="0" applyFont="1" applyFill="1" applyBorder="1" applyAlignment="1">
      <alignment vertical="center"/>
    </xf>
    <xf numFmtId="0" fontId="5" fillId="15" borderId="60" xfId="0" applyFont="1" applyFill="1" applyBorder="1" applyAlignment="1">
      <alignment vertical="center"/>
    </xf>
    <xf numFmtId="0" fontId="5" fillId="16" borderId="59" xfId="0" applyFont="1" applyFill="1" applyBorder="1" applyAlignment="1">
      <alignment horizontal="left" vertical="center" indent="1"/>
    </xf>
    <xf numFmtId="0" fontId="7" fillId="13" borderId="56" xfId="2" applyFill="1" applyBorder="1" applyAlignment="1">
      <alignment vertical="center"/>
    </xf>
    <xf numFmtId="0" fontId="6" fillId="19" borderId="53" xfId="0" applyFont="1" applyFill="1" applyBorder="1" applyAlignment="1">
      <alignment horizontal="left" vertical="center" indent="1"/>
    </xf>
    <xf numFmtId="4" fontId="6" fillId="19" borderId="49" xfId="0" applyNumberFormat="1" applyFont="1" applyFill="1" applyBorder="1" applyAlignment="1">
      <alignment horizontal="center" vertical="center"/>
    </xf>
    <xf numFmtId="4" fontId="6" fillId="19" borderId="48" xfId="0" applyNumberFormat="1" applyFont="1" applyFill="1" applyBorder="1" applyAlignment="1">
      <alignment horizontal="center" vertical="center"/>
    </xf>
    <xf numFmtId="4" fontId="6" fillId="19" borderId="48" xfId="0" applyNumberFormat="1" applyFont="1" applyFill="1" applyBorder="1" applyAlignment="1">
      <alignment horizontal="center" vertical="center" wrapText="1"/>
    </xf>
    <xf numFmtId="4" fontId="6" fillId="17" borderId="48" xfId="0" applyNumberFormat="1" applyFont="1" applyFill="1" applyBorder="1" applyAlignment="1">
      <alignment vertical="center" textRotation="90" wrapText="1"/>
    </xf>
    <xf numFmtId="2" fontId="5" fillId="15" borderId="9" xfId="0" applyNumberFormat="1" applyFont="1" applyFill="1" applyBorder="1" applyAlignment="1">
      <alignment horizontal="center" vertical="center"/>
    </xf>
    <xf numFmtId="2" fontId="5" fillId="15" borderId="53" xfId="0" applyNumberFormat="1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vertical="center"/>
    </xf>
    <xf numFmtId="0" fontId="5" fillId="17" borderId="35" xfId="0" applyFont="1" applyFill="1" applyBorder="1" applyAlignment="1">
      <alignment vertical="center"/>
    </xf>
    <xf numFmtId="0" fontId="5" fillId="17" borderId="35" xfId="0" applyFont="1" applyFill="1" applyBorder="1" applyAlignment="1">
      <alignment horizontal="center" vertical="center"/>
    </xf>
    <xf numFmtId="2" fontId="5" fillId="17" borderId="35" xfId="0" applyNumberFormat="1" applyFont="1" applyFill="1" applyBorder="1" applyAlignment="1">
      <alignment horizontal="center" vertical="center"/>
    </xf>
    <xf numFmtId="2" fontId="5" fillId="17" borderId="67" xfId="0" applyNumberFormat="1" applyFont="1" applyFill="1" applyBorder="1" applyAlignment="1">
      <alignment horizontal="center" vertical="center"/>
    </xf>
    <xf numFmtId="2" fontId="5" fillId="16" borderId="53" xfId="0" applyNumberFormat="1" applyFont="1" applyFill="1" applyBorder="1" applyAlignment="1">
      <alignment horizontal="center" vertical="center"/>
    </xf>
    <xf numFmtId="0" fontId="0" fillId="0" borderId="0" xfId="0"/>
    <xf numFmtId="0" fontId="10" fillId="0" borderId="0" xfId="0" applyFont="1"/>
    <xf numFmtId="4" fontId="7" fillId="0" borderId="0" xfId="0" applyNumberFormat="1" applyFont="1" applyAlignment="1">
      <alignment horizontal="right" indent="1"/>
    </xf>
    <xf numFmtId="10" fontId="13" fillId="15" borderId="48" xfId="0" applyNumberFormat="1" applyFont="1" applyFill="1" applyBorder="1" applyAlignment="1">
      <alignment horizontal="center" vertical="center"/>
    </xf>
    <xf numFmtId="10" fontId="14" fillId="15" borderId="48" xfId="0" applyNumberFormat="1" applyFont="1" applyFill="1" applyBorder="1" applyAlignment="1">
      <alignment horizontal="center" vertical="center"/>
    </xf>
    <xf numFmtId="4" fontId="13" fillId="15" borderId="48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23" fillId="0" borderId="0" xfId="0" applyFont="1"/>
    <xf numFmtId="0" fontId="26" fillId="0" borderId="0" xfId="0" applyFont="1"/>
    <xf numFmtId="0" fontId="27" fillId="0" borderId="0" xfId="0" applyFont="1"/>
    <xf numFmtId="0" fontId="30" fillId="0" borderId="0" xfId="0" applyFont="1" applyAlignment="1">
      <alignment horizontal="center" vertical="center"/>
    </xf>
    <xf numFmtId="2" fontId="5" fillId="15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5" fillId="17" borderId="12" xfId="0" applyNumberFormat="1" applyFont="1" applyFill="1" applyBorder="1" applyAlignment="1">
      <alignment horizontal="right" vertical="center" indent="1"/>
    </xf>
    <xf numFmtId="0" fontId="5" fillId="17" borderId="10" xfId="0" applyFont="1" applyFill="1" applyBorder="1" applyAlignment="1">
      <alignment horizontal="center" vertical="center"/>
    </xf>
    <xf numFmtId="4" fontId="5" fillId="17" borderId="12" xfId="0" applyNumberFormat="1" applyFont="1" applyFill="1" applyBorder="1" applyAlignment="1">
      <alignment horizontal="center" vertical="center"/>
    </xf>
    <xf numFmtId="0" fontId="5" fillId="15" borderId="62" xfId="0" applyFont="1" applyFill="1" applyBorder="1" applyAlignment="1">
      <alignment horizontal="left" vertical="center"/>
    </xf>
    <xf numFmtId="0" fontId="5" fillId="15" borderId="59" xfId="0" applyFont="1" applyFill="1" applyBorder="1" applyAlignment="1">
      <alignment horizontal="left" vertical="center"/>
    </xf>
    <xf numFmtId="0" fontId="5" fillId="16" borderId="59" xfId="0" applyFont="1" applyFill="1" applyBorder="1" applyAlignment="1">
      <alignment horizontal="left" vertical="center"/>
    </xf>
    <xf numFmtId="0" fontId="5" fillId="16" borderId="70" xfId="0" applyFont="1" applyFill="1" applyBorder="1" applyAlignment="1">
      <alignment vertical="center"/>
    </xf>
    <xf numFmtId="2" fontId="5" fillId="10" borderId="49" xfId="0" applyNumberFormat="1" applyFont="1" applyFill="1" applyBorder="1" applyAlignment="1">
      <alignment horizontal="center" vertical="center"/>
    </xf>
    <xf numFmtId="4" fontId="5" fillId="10" borderId="49" xfId="0" applyNumberFormat="1" applyFont="1" applyFill="1" applyBorder="1" applyAlignment="1">
      <alignment horizontal="center" vertical="center"/>
    </xf>
    <xf numFmtId="4" fontId="5" fillId="10" borderId="38" xfId="0" applyNumberFormat="1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5" fillId="15" borderId="49" xfId="0" applyFont="1" applyFill="1" applyBorder="1" applyAlignment="1">
      <alignment horizontal="center" vertical="center"/>
    </xf>
    <xf numFmtId="0" fontId="9" fillId="16" borderId="49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0" fontId="9" fillId="17" borderId="32" xfId="0" applyFont="1" applyFill="1" applyBorder="1" applyAlignment="1">
      <alignment horizontal="center" vertical="center"/>
    </xf>
    <xf numFmtId="0" fontId="9" fillId="17" borderId="49" xfId="0" applyFont="1" applyFill="1" applyBorder="1" applyAlignment="1">
      <alignment horizontal="center" vertical="center"/>
    </xf>
    <xf numFmtId="4" fontId="5" fillId="10" borderId="48" xfId="0" applyNumberFormat="1" applyFont="1" applyFill="1" applyBorder="1" applyAlignment="1">
      <alignment vertical="center" textRotation="90" wrapText="1"/>
    </xf>
    <xf numFmtId="4" fontId="5" fillId="15" borderId="48" xfId="0" applyNumberFormat="1" applyFont="1" applyFill="1" applyBorder="1" applyAlignment="1">
      <alignment vertical="center" textRotation="90" wrapText="1"/>
    </xf>
    <xf numFmtId="4" fontId="5" fillId="15" borderId="29" xfId="0" applyNumberFormat="1" applyFont="1" applyFill="1" applyBorder="1" applyAlignment="1">
      <alignment vertical="center" textRotation="90" wrapText="1"/>
    </xf>
    <xf numFmtId="0" fontId="5" fillId="15" borderId="28" xfId="0" applyFont="1" applyFill="1" applyBorder="1" applyAlignment="1">
      <alignment horizontal="center" vertical="center"/>
    </xf>
    <xf numFmtId="0" fontId="5" fillId="15" borderId="57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left" vertical="center"/>
    </xf>
    <xf numFmtId="4" fontId="5" fillId="15" borderId="35" xfId="0" applyNumberFormat="1" applyFont="1" applyFill="1" applyBorder="1" applyAlignment="1">
      <alignment vertical="center" textRotation="90" wrapText="1"/>
    </xf>
    <xf numFmtId="0" fontId="5" fillId="15" borderId="38" xfId="0" applyFont="1" applyFill="1" applyBorder="1" applyAlignment="1">
      <alignment horizontal="center" vertical="center"/>
    </xf>
    <xf numFmtId="0" fontId="5" fillId="15" borderId="67" xfId="0" applyFont="1" applyFill="1" applyBorder="1" applyAlignment="1">
      <alignment horizontal="center" vertical="center"/>
    </xf>
    <xf numFmtId="0" fontId="5" fillId="15" borderId="34" xfId="0" applyFont="1" applyFill="1" applyBorder="1" applyAlignment="1">
      <alignment horizontal="center" vertical="center"/>
    </xf>
    <xf numFmtId="2" fontId="5" fillId="15" borderId="67" xfId="0" applyNumberFormat="1" applyFont="1" applyFill="1" applyBorder="1" applyAlignment="1">
      <alignment horizontal="center" vertical="center"/>
    </xf>
    <xf numFmtId="0" fontId="5" fillId="16" borderId="62" xfId="0" applyFont="1" applyFill="1" applyBorder="1" applyAlignment="1">
      <alignment vertical="center"/>
    </xf>
    <xf numFmtId="4" fontId="5" fillId="10" borderId="29" xfId="0" applyNumberFormat="1" applyFont="1" applyFill="1" applyBorder="1" applyAlignment="1">
      <alignment vertical="center" textRotation="90" wrapText="1"/>
    </xf>
    <xf numFmtId="0" fontId="9" fillId="16" borderId="32" xfId="0" applyFont="1" applyFill="1" applyBorder="1" applyAlignment="1">
      <alignment horizontal="center" vertical="center"/>
    </xf>
    <xf numFmtId="0" fontId="9" fillId="16" borderId="57" xfId="0" applyFont="1" applyFill="1" applyBorder="1" applyAlignment="1">
      <alignment horizontal="center" vertical="center"/>
    </xf>
    <xf numFmtId="0" fontId="9" fillId="16" borderId="28" xfId="0" applyFont="1" applyFill="1" applyBorder="1" applyAlignment="1">
      <alignment horizontal="center" vertical="center"/>
    </xf>
    <xf numFmtId="0" fontId="5" fillId="16" borderId="28" xfId="0" applyFont="1" applyFill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/>
    </xf>
    <xf numFmtId="4" fontId="5" fillId="16" borderId="29" xfId="0" applyNumberFormat="1" applyFont="1" applyFill="1" applyBorder="1" applyAlignment="1">
      <alignment vertical="center" textRotation="90" wrapText="1"/>
    </xf>
    <xf numFmtId="4" fontId="5" fillId="16" borderId="48" xfId="0" applyNumberFormat="1" applyFont="1" applyFill="1" applyBorder="1" applyAlignment="1">
      <alignment vertical="center" textRotation="90" wrapText="1"/>
    </xf>
    <xf numFmtId="4" fontId="5" fillId="20" borderId="48" xfId="0" applyNumberFormat="1" applyFont="1" applyFill="1" applyBorder="1" applyAlignment="1">
      <alignment vertical="center" textRotation="90" wrapText="1"/>
    </xf>
    <xf numFmtId="4" fontId="5" fillId="16" borderId="35" xfId="0" applyNumberFormat="1" applyFont="1" applyFill="1" applyBorder="1" applyAlignment="1">
      <alignment vertical="center" textRotation="90" wrapText="1"/>
    </xf>
    <xf numFmtId="0" fontId="5" fillId="17" borderId="29" xfId="0" applyFont="1" applyFill="1" applyBorder="1" applyAlignment="1">
      <alignment horizontal="left" vertical="center"/>
    </xf>
    <xf numFmtId="4" fontId="5" fillId="20" borderId="29" xfId="0" applyNumberFormat="1" applyFont="1" applyFill="1" applyBorder="1" applyAlignment="1">
      <alignment vertical="center" textRotation="90" wrapText="1"/>
    </xf>
    <xf numFmtId="0" fontId="9" fillId="17" borderId="29" xfId="0" applyFont="1" applyFill="1" applyBorder="1" applyAlignment="1">
      <alignment horizontal="center" vertical="center"/>
    </xf>
    <xf numFmtId="165" fontId="9" fillId="17" borderId="29" xfId="0" applyNumberFormat="1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4" fontId="5" fillId="17" borderId="29" xfId="0" applyNumberFormat="1" applyFont="1" applyFill="1" applyBorder="1" applyAlignment="1">
      <alignment horizontal="center" vertical="center"/>
    </xf>
    <xf numFmtId="0" fontId="5" fillId="17" borderId="61" xfId="0" applyFont="1" applyFill="1" applyBorder="1" applyAlignment="1">
      <alignment vertical="center"/>
    </xf>
    <xf numFmtId="4" fontId="5" fillId="20" borderId="11" xfId="0" applyNumberFormat="1" applyFont="1" applyFill="1" applyBorder="1" applyAlignment="1">
      <alignment vertical="center" textRotation="90" wrapText="1"/>
    </xf>
    <xf numFmtId="0" fontId="5" fillId="17" borderId="42" xfId="0" applyFont="1" applyFill="1" applyBorder="1" applyAlignment="1">
      <alignment vertical="center"/>
    </xf>
    <xf numFmtId="4" fontId="5" fillId="17" borderId="12" xfId="0" applyNumberFormat="1" applyFont="1" applyFill="1" applyBorder="1" applyAlignment="1">
      <alignment horizontal="right" vertical="center" indent="1"/>
    </xf>
    <xf numFmtId="2" fontId="5" fillId="10" borderId="32" xfId="0" applyNumberFormat="1" applyFont="1" applyFill="1" applyBorder="1" applyAlignment="1">
      <alignment horizontal="center" vertical="center"/>
    </xf>
    <xf numFmtId="2" fontId="5" fillId="10" borderId="57" xfId="0" applyNumberFormat="1" applyFont="1" applyFill="1" applyBorder="1" applyAlignment="1">
      <alignment horizontal="center" vertical="center"/>
    </xf>
    <xf numFmtId="0" fontId="31" fillId="10" borderId="51" xfId="0" applyFont="1" applyFill="1" applyBorder="1" applyAlignment="1">
      <alignment horizontal="left" vertical="center" inden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/>
    <xf numFmtId="4" fontId="7" fillId="0" borderId="0" xfId="0" applyNumberFormat="1" applyFont="1" applyAlignment="1">
      <alignment horizontal="right" indent="1"/>
    </xf>
    <xf numFmtId="0" fontId="7" fillId="0" borderId="0" xfId="2" applyAlignment="1">
      <alignment vertical="center"/>
    </xf>
    <xf numFmtId="10" fontId="14" fillId="17" borderId="48" xfId="0" applyNumberFormat="1" applyFont="1" applyFill="1" applyBorder="1" applyAlignment="1">
      <alignment horizontal="center" vertical="center"/>
    </xf>
    <xf numFmtId="4" fontId="13" fillId="17" borderId="48" xfId="0" applyNumberFormat="1" applyFont="1" applyFill="1" applyBorder="1" applyAlignment="1">
      <alignment horizontal="center" vertical="center"/>
    </xf>
    <xf numFmtId="0" fontId="7" fillId="14" borderId="51" xfId="2" applyFill="1" applyBorder="1" applyAlignment="1">
      <alignment vertical="center"/>
    </xf>
    <xf numFmtId="10" fontId="13" fillId="17" borderId="48" xfId="0" quotePrefix="1" applyNumberFormat="1" applyFont="1" applyFill="1" applyBorder="1" applyAlignment="1">
      <alignment horizontal="center" vertical="center"/>
    </xf>
    <xf numFmtId="0" fontId="20" fillId="14" borderId="52" xfId="2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17" fillId="14" borderId="5" xfId="0" applyFont="1" applyFill="1" applyBorder="1" applyAlignment="1">
      <alignment vertical="center" wrapText="1"/>
    </xf>
    <xf numFmtId="0" fontId="22" fillId="14" borderId="48" xfId="0" applyFont="1" applyFill="1" applyBorder="1" applyAlignment="1">
      <alignment horizontal="center" vertical="center"/>
    </xf>
    <xf numFmtId="0" fontId="6" fillId="17" borderId="51" xfId="0" applyFont="1" applyFill="1" applyBorder="1" applyAlignment="1">
      <alignment horizontal="left" vertical="center" wrapText="1" indent="1"/>
    </xf>
    <xf numFmtId="0" fontId="9" fillId="14" borderId="4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 indent="1"/>
    </xf>
    <xf numFmtId="0" fontId="9" fillId="0" borderId="52" xfId="0" applyFont="1" applyBorder="1" applyAlignment="1">
      <alignment horizontal="left" vertical="center" wrapText="1" indent="1"/>
    </xf>
    <xf numFmtId="4" fontId="6" fillId="3" borderId="25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 wrapText="1"/>
    </xf>
    <xf numFmtId="0" fontId="9" fillId="14" borderId="48" xfId="0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4" fillId="14" borderId="42" xfId="0" applyFont="1" applyFill="1" applyBorder="1" applyAlignment="1">
      <alignment horizontal="center" vertical="center"/>
    </xf>
    <xf numFmtId="0" fontId="24" fillId="14" borderId="11" xfId="0" applyFont="1" applyFill="1" applyBorder="1" applyAlignment="1">
      <alignment horizontal="center" vertical="center"/>
    </xf>
    <xf numFmtId="0" fontId="24" fillId="14" borderId="11" xfId="0" applyFont="1" applyFill="1" applyBorder="1" applyAlignment="1">
      <alignment horizontal="center" vertical="center" wrapText="1"/>
    </xf>
    <xf numFmtId="0" fontId="24" fillId="14" borderId="41" xfId="0" applyFont="1" applyFill="1" applyBorder="1" applyAlignment="1">
      <alignment vertical="center"/>
    </xf>
    <xf numFmtId="0" fontId="24" fillId="14" borderId="35" xfId="0" applyFont="1" applyFill="1" applyBorder="1" applyAlignment="1">
      <alignment horizontal="center" vertical="center" wrapText="1"/>
    </xf>
    <xf numFmtId="0" fontId="6" fillId="17" borderId="51" xfId="0" applyFont="1" applyFill="1" applyBorder="1" applyAlignment="1">
      <alignment horizontal="left" vertical="center" indent="1"/>
    </xf>
    <xf numFmtId="4" fontId="6" fillId="17" borderId="49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center" wrapText="1" indent="1"/>
    </xf>
    <xf numFmtId="0" fontId="6" fillId="17" borderId="53" xfId="0" applyFont="1" applyFill="1" applyBorder="1" applyAlignment="1">
      <alignment horizontal="left" vertical="center" indent="1"/>
    </xf>
    <xf numFmtId="4" fontId="6" fillId="17" borderId="48" xfId="0" applyNumberFormat="1" applyFont="1" applyFill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 wrapText="1"/>
    </xf>
    <xf numFmtId="4" fontId="6" fillId="17" borderId="48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18" borderId="53" xfId="0" applyFont="1" applyFill="1" applyBorder="1" applyAlignment="1">
      <alignment horizontal="left" vertical="center" indent="1"/>
    </xf>
    <xf numFmtId="4" fontId="6" fillId="18" borderId="49" xfId="0" applyNumberFormat="1" applyFont="1" applyFill="1" applyBorder="1" applyAlignment="1">
      <alignment horizontal="center" vertical="center"/>
    </xf>
    <xf numFmtId="4" fontId="6" fillId="18" borderId="48" xfId="0" applyNumberFormat="1" applyFont="1" applyFill="1" applyBorder="1" applyAlignment="1">
      <alignment horizontal="center" vertical="center"/>
    </xf>
    <xf numFmtId="4" fontId="6" fillId="18" borderId="48" xfId="0" applyNumberFormat="1" applyFont="1" applyFill="1" applyBorder="1" applyAlignment="1">
      <alignment horizontal="center" vertical="center" wrapText="1"/>
    </xf>
    <xf numFmtId="0" fontId="6" fillId="10" borderId="53" xfId="0" applyFont="1" applyFill="1" applyBorder="1" applyAlignment="1">
      <alignment horizontal="left" vertical="center" indent="1"/>
    </xf>
    <xf numFmtId="4" fontId="6" fillId="10" borderId="49" xfId="0" applyNumberFormat="1" applyFont="1" applyFill="1" applyBorder="1" applyAlignment="1">
      <alignment horizontal="center" vertical="center"/>
    </xf>
    <xf numFmtId="4" fontId="6" fillId="10" borderId="48" xfId="0" applyNumberFormat="1" applyFont="1" applyFill="1" applyBorder="1" applyAlignment="1">
      <alignment horizontal="center" vertical="center"/>
    </xf>
    <xf numFmtId="4" fontId="6" fillId="10" borderId="48" xfId="0" applyNumberFormat="1" applyFont="1" applyFill="1" applyBorder="1" applyAlignment="1">
      <alignment horizontal="center" vertical="center" wrapText="1"/>
    </xf>
    <xf numFmtId="0" fontId="6" fillId="15" borderId="50" xfId="0" applyFont="1" applyFill="1" applyBorder="1" applyAlignment="1">
      <alignment horizontal="left" vertical="center" indent="1"/>
    </xf>
    <xf numFmtId="4" fontId="6" fillId="15" borderId="8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left" vertical="center" indent="1"/>
    </xf>
    <xf numFmtId="4" fontId="6" fillId="15" borderId="49" xfId="0" applyNumberFormat="1" applyFont="1" applyFill="1" applyBorder="1" applyAlignment="1">
      <alignment horizontal="center" vertical="center"/>
    </xf>
    <xf numFmtId="4" fontId="6" fillId="15" borderId="48" xfId="0" applyNumberFormat="1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/>
    </xf>
    <xf numFmtId="0" fontId="9" fillId="11" borderId="49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/>
    </xf>
    <xf numFmtId="2" fontId="5" fillId="9" borderId="48" xfId="0" applyNumberFormat="1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2" fontId="5" fillId="9" borderId="35" xfId="0" applyNumberFormat="1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 wrapText="1"/>
    </xf>
    <xf numFmtId="0" fontId="9" fillId="13" borderId="48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2" fontId="5" fillId="13" borderId="48" xfId="0" applyNumberFormat="1" applyFont="1" applyFill="1" applyBorder="1" applyAlignment="1">
      <alignment horizontal="center" vertical="center"/>
    </xf>
    <xf numFmtId="0" fontId="9" fillId="13" borderId="48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2" fontId="5" fillId="3" borderId="48" xfId="0" applyNumberFormat="1" applyFont="1" applyFill="1" applyBorder="1" applyAlignment="1">
      <alignment horizontal="center" vertical="center"/>
    </xf>
    <xf numFmtId="2" fontId="9" fillId="11" borderId="48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2" fontId="5" fillId="3" borderId="35" xfId="0" applyNumberFormat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vertical="center"/>
    </xf>
    <xf numFmtId="0" fontId="5" fillId="14" borderId="12" xfId="0" applyFont="1" applyFill="1" applyBorder="1" applyAlignment="1">
      <alignment vertical="center"/>
    </xf>
    <xf numFmtId="0" fontId="5" fillId="14" borderId="11" xfId="0" applyFont="1" applyFill="1" applyBorder="1" applyAlignment="1">
      <alignment vertical="center"/>
    </xf>
    <xf numFmtId="0" fontId="5" fillId="14" borderId="61" xfId="0" applyFont="1" applyFill="1" applyBorder="1" applyAlignment="1">
      <alignment vertical="center"/>
    </xf>
    <xf numFmtId="0" fontId="5" fillId="14" borderId="12" xfId="0" applyFont="1" applyFill="1" applyBorder="1" applyAlignment="1">
      <alignment vertical="center" wrapText="1"/>
    </xf>
    <xf numFmtId="0" fontId="26" fillId="14" borderId="10" xfId="0" applyFont="1" applyFill="1" applyBorder="1" applyAlignment="1">
      <alignment horizontal="center" vertical="center"/>
    </xf>
    <xf numFmtId="0" fontId="26" fillId="14" borderId="12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2" fontId="9" fillId="11" borderId="49" xfId="0" applyNumberFormat="1" applyFont="1" applyFill="1" applyBorder="1" applyAlignment="1">
      <alignment vertical="center" wrapText="1"/>
    </xf>
    <xf numFmtId="0" fontId="9" fillId="11" borderId="48" xfId="0" applyFont="1" applyFill="1" applyBorder="1" applyAlignment="1">
      <alignment vertical="center"/>
    </xf>
    <xf numFmtId="0" fontId="9" fillId="11" borderId="45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26" fillId="0" borderId="0" xfId="0" applyFont="1"/>
    <xf numFmtId="14" fontId="9" fillId="0" borderId="0" xfId="0" applyNumberFormat="1" applyFont="1"/>
    <xf numFmtId="0" fontId="5" fillId="10" borderId="28" xfId="0" applyFont="1" applyFill="1" applyBorder="1" applyAlignment="1">
      <alignment horizontal="center" vertical="center"/>
    </xf>
    <xf numFmtId="4" fontId="5" fillId="10" borderId="57" xfId="0" applyNumberFormat="1" applyFont="1" applyFill="1" applyBorder="1" applyAlignment="1">
      <alignment horizontal="center" vertical="center"/>
    </xf>
    <xf numFmtId="2" fontId="5" fillId="10" borderId="53" xfId="0" applyNumberFormat="1" applyFont="1" applyFill="1" applyBorder="1" applyAlignment="1">
      <alignment horizontal="center" vertical="center"/>
    </xf>
    <xf numFmtId="4" fontId="5" fillId="10" borderId="57" xfId="0" applyNumberFormat="1" applyFont="1" applyFill="1" applyBorder="1" applyAlignment="1">
      <alignment horizontal="right" vertical="center" indent="1"/>
    </xf>
    <xf numFmtId="0" fontId="5" fillId="10" borderId="52" xfId="0" applyFont="1" applyFill="1" applyBorder="1" applyAlignment="1">
      <alignment horizontal="center" vertical="center"/>
    </xf>
    <xf numFmtId="4" fontId="5" fillId="10" borderId="53" xfId="0" applyNumberFormat="1" applyFont="1" applyFill="1" applyBorder="1" applyAlignment="1">
      <alignment horizontal="center" vertical="center"/>
    </xf>
    <xf numFmtId="4" fontId="5" fillId="10" borderId="53" xfId="0" applyNumberFormat="1" applyFont="1" applyFill="1" applyBorder="1" applyAlignment="1">
      <alignment horizontal="right" vertical="center" indent="1"/>
    </xf>
    <xf numFmtId="49" fontId="5" fillId="10" borderId="53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9" fillId="15" borderId="28" xfId="0" applyFont="1" applyFill="1" applyBorder="1" applyAlignment="1">
      <alignment horizontal="center" vertical="center"/>
    </xf>
    <xf numFmtId="0" fontId="9" fillId="15" borderId="57" xfId="0" applyFont="1" applyFill="1" applyBorder="1" applyAlignment="1">
      <alignment horizontal="center" vertical="center"/>
    </xf>
    <xf numFmtId="0" fontId="5" fillId="15" borderId="52" xfId="0" applyFont="1" applyFill="1" applyBorder="1" applyAlignment="1">
      <alignment horizontal="center" vertical="center"/>
    </xf>
    <xf numFmtId="0" fontId="5" fillId="15" borderId="5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2" fontId="5" fillId="15" borderId="12" xfId="0" applyNumberFormat="1" applyFont="1" applyFill="1" applyBorder="1" applyAlignment="1">
      <alignment horizontal="center" vertical="center"/>
    </xf>
    <xf numFmtId="0" fontId="9" fillId="16" borderId="52" xfId="0" applyFont="1" applyFill="1" applyBorder="1" applyAlignment="1">
      <alignment horizontal="center" vertical="center"/>
    </xf>
    <xf numFmtId="0" fontId="9" fillId="16" borderId="53" xfId="0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left" vertical="center"/>
    </xf>
    <xf numFmtId="0" fontId="9" fillId="17" borderId="52" xfId="0" applyFont="1" applyFill="1" applyBorder="1" applyAlignment="1">
      <alignment horizontal="center" vertical="center"/>
    </xf>
    <xf numFmtId="0" fontId="9" fillId="17" borderId="53" xfId="0" applyFont="1" applyFill="1" applyBorder="1" applyAlignment="1">
      <alignment horizontal="center" vertical="center"/>
    </xf>
    <xf numFmtId="0" fontId="5" fillId="17" borderId="52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2" fontId="5" fillId="10" borderId="33" xfId="0" applyNumberFormat="1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vertical="center"/>
    </xf>
    <xf numFmtId="0" fontId="5" fillId="10" borderId="57" xfId="0" applyFont="1" applyFill="1" applyBorder="1" applyAlignment="1">
      <alignment vertical="center"/>
    </xf>
    <xf numFmtId="2" fontId="5" fillId="10" borderId="28" xfId="0" applyNumberFormat="1" applyFont="1" applyFill="1" applyBorder="1" applyAlignment="1">
      <alignment horizontal="center" vertical="center" wrapText="1"/>
    </xf>
    <xf numFmtId="2" fontId="5" fillId="10" borderId="57" xfId="0" applyNumberFormat="1" applyFont="1" applyFill="1" applyBorder="1" applyAlignment="1">
      <alignment horizontal="center" vertical="center" wrapText="1"/>
    </xf>
    <xf numFmtId="2" fontId="5" fillId="10" borderId="59" xfId="0" applyNumberFormat="1" applyFont="1" applyFill="1" applyBorder="1" applyAlignment="1">
      <alignment horizontal="center" vertical="center" wrapText="1"/>
    </xf>
    <xf numFmtId="2" fontId="5" fillId="10" borderId="53" xfId="0" applyNumberFormat="1" applyFont="1" applyFill="1" applyBorder="1" applyAlignment="1">
      <alignment horizontal="center" vertical="center" wrapText="1"/>
    </xf>
    <xf numFmtId="0" fontId="5" fillId="10" borderId="62" xfId="0" applyFont="1" applyFill="1" applyBorder="1" applyAlignment="1">
      <alignment horizontal="left" vertical="center" indent="1"/>
    </xf>
    <xf numFmtId="0" fontId="5" fillId="10" borderId="59" xfId="0" applyFont="1" applyFill="1" applyBorder="1" applyAlignment="1">
      <alignment horizontal="left" vertical="center" indent="1"/>
    </xf>
    <xf numFmtId="2" fontId="5" fillId="10" borderId="47" xfId="0" applyNumberFormat="1" applyFont="1" applyFill="1" applyBorder="1" applyAlignment="1">
      <alignment horizontal="center" vertical="center"/>
    </xf>
    <xf numFmtId="2" fontId="5" fillId="10" borderId="52" xfId="0" applyNumberFormat="1" applyFont="1" applyFill="1" applyBorder="1" applyAlignment="1">
      <alignment horizontal="center" vertical="center" wrapText="1"/>
    </xf>
    <xf numFmtId="49" fontId="5" fillId="10" borderId="53" xfId="0" applyNumberFormat="1" applyFont="1" applyFill="1" applyBorder="1" applyAlignment="1">
      <alignment horizontal="center" vertical="center" wrapText="1"/>
    </xf>
    <xf numFmtId="49" fontId="5" fillId="10" borderId="59" xfId="0" applyNumberFormat="1" applyFont="1" applyFill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>
      <alignment horizontal="left" vertical="center" indent="1"/>
    </xf>
    <xf numFmtId="2" fontId="5" fillId="10" borderId="43" xfId="0" applyNumberFormat="1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center" vertical="center" wrapText="1"/>
    </xf>
    <xf numFmtId="49" fontId="5" fillId="10" borderId="61" xfId="0" applyNumberFormat="1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vertical="center"/>
    </xf>
    <xf numFmtId="0" fontId="9" fillId="15" borderId="9" xfId="0" applyFont="1" applyFill="1" applyBorder="1" applyAlignment="1">
      <alignment vertical="center"/>
    </xf>
    <xf numFmtId="0" fontId="9" fillId="15" borderId="52" xfId="0" applyFont="1" applyFill="1" applyBorder="1" applyAlignment="1">
      <alignment vertical="center"/>
    </xf>
    <xf numFmtId="0" fontId="9" fillId="15" borderId="53" xfId="0" applyFont="1" applyFill="1" applyBorder="1" applyAlignment="1">
      <alignment vertical="center"/>
    </xf>
    <xf numFmtId="4" fontId="5" fillId="15" borderId="12" xfId="0" applyNumberFormat="1" applyFont="1" applyFill="1" applyBorder="1" applyAlignment="1">
      <alignment horizontal="center" vertical="center"/>
    </xf>
    <xf numFmtId="2" fontId="5" fillId="15" borderId="10" xfId="0" applyNumberFormat="1" applyFont="1" applyFill="1" applyBorder="1" applyAlignment="1">
      <alignment horizontal="center" vertical="center"/>
    </xf>
    <xf numFmtId="0" fontId="5" fillId="16" borderId="62" xfId="0" applyFont="1" applyFill="1" applyBorder="1" applyAlignment="1">
      <alignment horizontal="left" vertical="center" indent="1"/>
    </xf>
    <xf numFmtId="0" fontId="5" fillId="16" borderId="4" xfId="0" applyFont="1" applyFill="1" applyBorder="1" applyAlignment="1">
      <alignment horizontal="center" vertical="center"/>
    </xf>
    <xf numFmtId="4" fontId="5" fillId="16" borderId="9" xfId="0" applyNumberFormat="1" applyFont="1" applyFill="1" applyBorder="1" applyAlignment="1">
      <alignment horizontal="center" vertical="center"/>
    </xf>
    <xf numFmtId="2" fontId="5" fillId="16" borderId="4" xfId="0" applyNumberFormat="1" applyFont="1" applyFill="1" applyBorder="1" applyAlignment="1">
      <alignment horizontal="center" vertical="center" wrapText="1"/>
    </xf>
    <xf numFmtId="2" fontId="5" fillId="16" borderId="9" xfId="0" applyNumberFormat="1" applyFont="1" applyFill="1" applyBorder="1" applyAlignment="1">
      <alignment horizontal="center" vertical="center" wrapText="1"/>
    </xf>
    <xf numFmtId="2" fontId="5" fillId="16" borderId="66" xfId="0" applyNumberFormat="1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/>
    </xf>
    <xf numFmtId="4" fontId="5" fillId="16" borderId="53" xfId="0" applyNumberFormat="1" applyFont="1" applyFill="1" applyBorder="1" applyAlignment="1">
      <alignment horizontal="center" vertical="center"/>
    </xf>
    <xf numFmtId="4" fontId="5" fillId="16" borderId="52" xfId="0" applyNumberFormat="1" applyFont="1" applyFill="1" applyBorder="1" applyAlignment="1">
      <alignment horizontal="center" vertical="center"/>
    </xf>
    <xf numFmtId="2" fontId="5" fillId="16" borderId="52" xfId="0" applyNumberFormat="1" applyFont="1" applyFill="1" applyBorder="1" applyAlignment="1">
      <alignment horizontal="center" vertical="center" wrapText="1"/>
    </xf>
    <xf numFmtId="2" fontId="5" fillId="16" borderId="53" xfId="0" applyNumberFormat="1" applyFont="1" applyFill="1" applyBorder="1" applyAlignment="1">
      <alignment horizontal="center" vertical="center" wrapText="1"/>
    </xf>
    <xf numFmtId="0" fontId="5" fillId="16" borderId="53" xfId="0" applyFont="1" applyFill="1" applyBorder="1" applyAlignment="1">
      <alignment horizontal="center" vertical="center"/>
    </xf>
    <xf numFmtId="0" fontId="5" fillId="16" borderId="61" xfId="0" applyFont="1" applyFill="1" applyBorder="1" applyAlignment="1">
      <alignment horizontal="left" vertical="center" indent="1"/>
    </xf>
    <xf numFmtId="0" fontId="5" fillId="16" borderId="10" xfId="0" applyFont="1" applyFill="1" applyBorder="1" applyAlignment="1">
      <alignment horizontal="center" vertical="center"/>
    </xf>
    <xf numFmtId="4" fontId="5" fillId="16" borderId="12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4" fontId="5" fillId="17" borderId="57" xfId="0" applyNumberFormat="1" applyFont="1" applyFill="1" applyBorder="1" applyAlignment="1">
      <alignment horizontal="center" vertical="center"/>
    </xf>
    <xf numFmtId="0" fontId="21" fillId="14" borderId="12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vertical="center"/>
    </xf>
    <xf numFmtId="0" fontId="5" fillId="11" borderId="48" xfId="0" applyFont="1" applyFill="1" applyBorder="1" applyAlignment="1">
      <alignment horizontal="center" vertical="center" wrapText="1"/>
    </xf>
    <xf numFmtId="2" fontId="5" fillId="11" borderId="48" xfId="0" applyNumberFormat="1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 wrapText="1"/>
    </xf>
    <xf numFmtId="2" fontId="5" fillId="11" borderId="35" xfId="0" applyNumberFormat="1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/>
    </xf>
    <xf numFmtId="2" fontId="5" fillId="10" borderId="48" xfId="0" applyNumberFormat="1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2" fontId="5" fillId="11" borderId="35" xfId="0" applyNumberFormat="1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2" fontId="5" fillId="5" borderId="48" xfId="0" applyNumberFormat="1" applyFont="1" applyFill="1" applyBorder="1" applyAlignment="1">
      <alignment horizontal="center" vertical="center"/>
    </xf>
    <xf numFmtId="2" fontId="5" fillId="11" borderId="48" xfId="0" applyNumberFormat="1" applyFont="1" applyFill="1" applyBorder="1" applyAlignment="1">
      <alignment horizontal="center" vertical="center"/>
    </xf>
    <xf numFmtId="0" fontId="11" fillId="11" borderId="48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2" fontId="5" fillId="5" borderId="48" xfId="0" applyNumberFormat="1" applyFont="1" applyFill="1" applyBorder="1" applyAlignment="1">
      <alignment horizontal="center" vertical="center" wrapText="1"/>
    </xf>
    <xf numFmtId="2" fontId="5" fillId="11" borderId="49" xfId="0" applyNumberFormat="1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 vertical="center"/>
    </xf>
    <xf numFmtId="2" fontId="5" fillId="11" borderId="49" xfId="0" applyNumberFormat="1" applyFont="1" applyFill="1" applyBorder="1" applyAlignment="1">
      <alignment horizontal="center" vertical="center" wrapText="1"/>
    </xf>
    <xf numFmtId="0" fontId="33" fillId="11" borderId="48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2" fontId="5" fillId="5" borderId="35" xfId="0" applyNumberFormat="1" applyFont="1" applyFill="1" applyBorder="1" applyAlignment="1">
      <alignment horizontal="center" vertical="center"/>
    </xf>
    <xf numFmtId="164" fontId="5" fillId="11" borderId="48" xfId="1" applyFont="1" applyFill="1" applyBorder="1" applyAlignment="1">
      <alignment horizontal="center" vertical="center"/>
    </xf>
    <xf numFmtId="0" fontId="9" fillId="12" borderId="48" xfId="0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/>
    </xf>
    <xf numFmtId="0" fontId="35" fillId="11" borderId="4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/>
    </xf>
    <xf numFmtId="2" fontId="5" fillId="11" borderId="29" xfId="0" applyNumberFormat="1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vertical="center" wrapText="1"/>
    </xf>
    <xf numFmtId="0" fontId="5" fillId="13" borderId="48" xfId="0" applyFont="1" applyFill="1" applyBorder="1" applyAlignment="1">
      <alignment horizontal="center" vertical="center" wrapText="1"/>
    </xf>
    <xf numFmtId="2" fontId="5" fillId="13" borderId="29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 wrapText="1"/>
    </xf>
    <xf numFmtId="4" fontId="6" fillId="15" borderId="48" xfId="0" applyNumberFormat="1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/>
    </xf>
    <xf numFmtId="0" fontId="5" fillId="16" borderId="49" xfId="0" applyFont="1" applyFill="1" applyBorder="1" applyAlignment="1">
      <alignment horizontal="center" vertical="center"/>
    </xf>
    <xf numFmtId="4" fontId="5" fillId="17" borderId="53" xfId="0" applyNumberFormat="1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vertical="center"/>
    </xf>
    <xf numFmtId="0" fontId="5" fillId="10" borderId="53" xfId="0" applyFont="1" applyFill="1" applyBorder="1" applyAlignment="1">
      <alignment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 wrapText="1"/>
    </xf>
    <xf numFmtId="4" fontId="5" fillId="15" borderId="10" xfId="0" applyNumberFormat="1" applyFont="1" applyFill="1" applyBorder="1" applyAlignment="1">
      <alignment horizontal="center" vertical="center"/>
    </xf>
    <xf numFmtId="4" fontId="5" fillId="16" borderId="4" xfId="0" applyNumberFormat="1" applyFont="1" applyFill="1" applyBorder="1" applyAlignment="1">
      <alignment horizontal="center" vertical="center"/>
    </xf>
    <xf numFmtId="0" fontId="5" fillId="16" borderId="52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2" fontId="5" fillId="17" borderId="11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right" vertical="center" indent="1"/>
    </xf>
    <xf numFmtId="4" fontId="5" fillId="0" borderId="30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0" fontId="31" fillId="10" borderId="52" xfId="0" applyFont="1" applyFill="1" applyBorder="1" applyAlignment="1">
      <alignment horizontal="center" vertical="center"/>
    </xf>
    <xf numFmtId="4" fontId="31" fillId="10" borderId="53" xfId="0" applyNumberFormat="1" applyFont="1" applyFill="1" applyBorder="1" applyAlignment="1">
      <alignment horizontal="right" vertical="center" indent="1"/>
    </xf>
    <xf numFmtId="165" fontId="5" fillId="17" borderId="57" xfId="0" applyNumberFormat="1" applyFont="1" applyFill="1" applyBorder="1" applyAlignment="1">
      <alignment horizontal="center" vertical="center"/>
    </xf>
    <xf numFmtId="166" fontId="5" fillId="15" borderId="9" xfId="0" applyNumberFormat="1" applyFont="1" applyFill="1" applyBorder="1" applyAlignment="1">
      <alignment horizontal="center" vertical="center"/>
    </xf>
    <xf numFmtId="166" fontId="5" fillId="15" borderId="53" xfId="0" applyNumberFormat="1" applyFont="1" applyFill="1" applyBorder="1" applyAlignment="1">
      <alignment horizontal="center" vertical="center"/>
    </xf>
    <xf numFmtId="2" fontId="5" fillId="12" borderId="48" xfId="0" applyNumberFormat="1" applyFont="1" applyFill="1" applyBorder="1" applyAlignment="1">
      <alignment horizontal="right" vertical="center" indent="1"/>
    </xf>
    <xf numFmtId="2" fontId="9" fillId="11" borderId="4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32" fillId="0" borderId="63" xfId="0" applyFont="1" applyBorder="1" applyAlignment="1">
      <alignment horizontal="right"/>
    </xf>
    <xf numFmtId="0" fontId="6" fillId="7" borderId="35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8" borderId="35" xfId="0" quotePrefix="1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6" fillId="7" borderId="35" xfId="0" quotePrefix="1" applyFont="1" applyFill="1" applyBorder="1" applyAlignment="1">
      <alignment horizontal="center" vertical="center"/>
    </xf>
    <xf numFmtId="0" fontId="6" fillId="7" borderId="45" xfId="0" quotePrefix="1" applyFont="1" applyFill="1" applyBorder="1" applyAlignment="1">
      <alignment horizontal="center" vertical="center"/>
    </xf>
    <xf numFmtId="0" fontId="6" fillId="7" borderId="46" xfId="0" quotePrefix="1" applyFont="1" applyFill="1" applyBorder="1" applyAlignment="1">
      <alignment horizontal="center" vertical="center"/>
    </xf>
    <xf numFmtId="0" fontId="6" fillId="7" borderId="49" xfId="0" quotePrefix="1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8" borderId="45" xfId="0" quotePrefix="1" applyFont="1" applyFill="1" applyBorder="1" applyAlignment="1">
      <alignment horizontal="center" vertical="center"/>
    </xf>
    <xf numFmtId="0" fontId="6" fillId="8" borderId="46" xfId="0" quotePrefix="1" applyFont="1" applyFill="1" applyBorder="1" applyAlignment="1">
      <alignment horizontal="center" vertical="center"/>
    </xf>
    <xf numFmtId="0" fontId="6" fillId="8" borderId="49" xfId="0" quotePrefix="1" applyFont="1" applyFill="1" applyBorder="1" applyAlignment="1">
      <alignment horizontal="center" vertical="center"/>
    </xf>
    <xf numFmtId="2" fontId="6" fillId="8" borderId="45" xfId="0" applyNumberFormat="1" applyFont="1" applyFill="1" applyBorder="1" applyAlignment="1">
      <alignment horizontal="center" vertical="center"/>
    </xf>
    <xf numFmtId="2" fontId="6" fillId="8" borderId="46" xfId="0" applyNumberFormat="1" applyFont="1" applyFill="1" applyBorder="1" applyAlignment="1">
      <alignment horizontal="center" vertical="center"/>
    </xf>
    <xf numFmtId="2" fontId="6" fillId="8" borderId="47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5" xfId="0" quotePrefix="1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21" fillId="4" borderId="11" xfId="0" applyNumberFormat="1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center" vertical="center" textRotation="90"/>
    </xf>
    <xf numFmtId="0" fontId="9" fillId="5" borderId="23" xfId="0" applyFont="1" applyFill="1" applyBorder="1" applyAlignment="1">
      <alignment horizontal="center" vertical="center" textRotation="90"/>
    </xf>
    <xf numFmtId="0" fontId="9" fillId="5" borderId="24" xfId="0" applyFont="1" applyFill="1" applyBorder="1" applyAlignment="1">
      <alignment horizontal="center" vertical="center" textRotation="90"/>
    </xf>
    <xf numFmtId="0" fontId="9" fillId="5" borderId="28" xfId="0" applyFont="1" applyFill="1" applyBorder="1" applyAlignment="1">
      <alignment horizontal="center" vertical="center" textRotation="90"/>
    </xf>
    <xf numFmtId="0" fontId="9" fillId="5" borderId="29" xfId="0" applyFont="1" applyFill="1" applyBorder="1" applyAlignment="1">
      <alignment horizontal="center" vertical="center" textRotation="90"/>
    </xf>
    <xf numFmtId="0" fontId="6" fillId="5" borderId="19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4" fontId="6" fillId="4" borderId="40" xfId="0" applyNumberFormat="1" applyFont="1" applyFill="1" applyBorder="1" applyAlignment="1">
      <alignment horizontal="center" vertical="center" wrapText="1"/>
    </xf>
    <xf numFmtId="4" fontId="6" fillId="4" borderId="41" xfId="0" applyNumberFormat="1" applyFont="1" applyFill="1" applyBorder="1" applyAlignment="1">
      <alignment horizontal="center" vertical="center" wrapText="1"/>
    </xf>
    <xf numFmtId="4" fontId="6" fillId="4" borderId="42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5" borderId="11" xfId="0" applyFont="1" applyFill="1" applyBorder="1" applyAlignment="1">
      <alignment horizontal="center" vertical="center" textRotation="90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textRotation="90"/>
    </xf>
    <xf numFmtId="0" fontId="9" fillId="6" borderId="35" xfId="0" applyFont="1" applyFill="1" applyBorder="1" applyAlignment="1">
      <alignment horizontal="center" vertical="center" textRotation="90"/>
    </xf>
    <xf numFmtId="0" fontId="9" fillId="6" borderId="23" xfId="0" applyFont="1" applyFill="1" applyBorder="1" applyAlignment="1">
      <alignment horizontal="center" vertical="center" textRotation="90"/>
    </xf>
    <xf numFmtId="0" fontId="9" fillId="6" borderId="24" xfId="0" applyFont="1" applyFill="1" applyBorder="1" applyAlignment="1">
      <alignment horizontal="center" vertical="center" textRotation="90"/>
    </xf>
    <xf numFmtId="0" fontId="9" fillId="6" borderId="28" xfId="0" applyFont="1" applyFill="1" applyBorder="1" applyAlignment="1">
      <alignment horizontal="center" vertical="center" textRotation="90"/>
    </xf>
    <xf numFmtId="0" fontId="9" fillId="6" borderId="29" xfId="0" applyFont="1" applyFill="1" applyBorder="1" applyAlignment="1">
      <alignment horizontal="center" vertical="center" textRotation="90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 wrapText="1"/>
    </xf>
    <xf numFmtId="4" fontId="6" fillId="3" borderId="45" xfId="0" quotePrefix="1" applyNumberFormat="1" applyFont="1" applyFill="1" applyBorder="1" applyAlignment="1">
      <alignment horizontal="center" vertical="center" wrapText="1"/>
    </xf>
    <xf numFmtId="4" fontId="6" fillId="3" borderId="46" xfId="0" quotePrefix="1" applyNumberFormat="1" applyFont="1" applyFill="1" applyBorder="1" applyAlignment="1">
      <alignment horizontal="center" vertical="center" wrapText="1"/>
    </xf>
    <xf numFmtId="4" fontId="6" fillId="3" borderId="47" xfId="0" quotePrefix="1" applyNumberFormat="1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horizontal="center" vertical="center" wrapText="1"/>
    </xf>
    <xf numFmtId="4" fontId="6" fillId="3" borderId="46" xfId="0" applyNumberFormat="1" applyFont="1" applyFill="1" applyBorder="1" applyAlignment="1">
      <alignment horizontal="center" vertical="center" wrapText="1"/>
    </xf>
    <xf numFmtId="4" fontId="6" fillId="3" borderId="49" xfId="0" applyNumberFormat="1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left" vertical="center" indent="1"/>
    </xf>
    <xf numFmtId="0" fontId="6" fillId="8" borderId="48" xfId="0" quotePrefix="1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2" fontId="6" fillId="8" borderId="48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left" vertical="center" indent="1"/>
    </xf>
    <xf numFmtId="0" fontId="11" fillId="7" borderId="35" xfId="0" applyFont="1" applyFill="1" applyBorder="1" applyAlignment="1">
      <alignment horizontal="left" vertical="center" indent="1"/>
    </xf>
    <xf numFmtId="0" fontId="11" fillId="8" borderId="34" xfId="0" applyFont="1" applyFill="1" applyBorder="1" applyAlignment="1">
      <alignment horizontal="left" vertical="center" indent="1"/>
    </xf>
    <xf numFmtId="0" fontId="11" fillId="8" borderId="35" xfId="0" applyFont="1" applyFill="1" applyBorder="1" applyAlignment="1">
      <alignment horizontal="left" vertical="center" indent="1"/>
    </xf>
    <xf numFmtId="0" fontId="11" fillId="7" borderId="17" xfId="0" applyFont="1" applyFill="1" applyBorder="1" applyAlignment="1">
      <alignment horizontal="left" vertical="center" indent="1"/>
    </xf>
    <xf numFmtId="0" fontId="11" fillId="7" borderId="18" xfId="0" applyFont="1" applyFill="1" applyBorder="1" applyAlignment="1">
      <alignment horizontal="left" vertical="center" indent="1"/>
    </xf>
    <xf numFmtId="0" fontId="6" fillId="7" borderId="6" xfId="0" quotePrefix="1" applyFont="1" applyFill="1" applyBorder="1" applyAlignment="1">
      <alignment horizontal="center" vertical="center"/>
    </xf>
    <xf numFmtId="0" fontId="6" fillId="7" borderId="7" xfId="0" quotePrefix="1" applyFont="1" applyFill="1" applyBorder="1" applyAlignment="1">
      <alignment horizontal="center" vertical="center"/>
    </xf>
    <xf numFmtId="0" fontId="6" fillId="7" borderId="8" xfId="0" quotePrefix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8" xfId="0" quotePrefix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3" fontId="6" fillId="7" borderId="8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11" borderId="45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9" fillId="13" borderId="49" xfId="0" applyFont="1" applyFill="1" applyBorder="1" applyAlignment="1">
      <alignment horizontal="center" vertical="center" wrapText="1"/>
    </xf>
    <xf numFmtId="0" fontId="9" fillId="12" borderId="45" xfId="0" applyFont="1" applyFill="1" applyBorder="1" applyAlignment="1">
      <alignment horizontal="center" vertical="center" wrapText="1"/>
    </xf>
    <xf numFmtId="0" fontId="9" fillId="12" borderId="49" xfId="0" applyFont="1" applyFill="1" applyBorder="1" applyAlignment="1">
      <alignment horizontal="center" vertical="center" wrapText="1"/>
    </xf>
    <xf numFmtId="0" fontId="34" fillId="12" borderId="45" xfId="0" applyFont="1" applyFill="1" applyBorder="1" applyAlignment="1">
      <alignment horizontal="center" vertical="center"/>
    </xf>
    <xf numFmtId="0" fontId="34" fillId="12" borderId="4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9" borderId="45" xfId="0" applyFont="1" applyFill="1" applyBorder="1" applyAlignment="1">
      <alignment horizontal="center" vertical="center" wrapText="1"/>
    </xf>
    <xf numFmtId="0" fontId="9" fillId="9" borderId="49" xfId="0" applyFont="1" applyFill="1" applyBorder="1" applyAlignment="1">
      <alignment horizontal="center" vertical="center" wrapText="1"/>
    </xf>
    <xf numFmtId="0" fontId="9" fillId="10" borderId="36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29" fillId="14" borderId="18" xfId="0" applyFont="1" applyFill="1" applyBorder="1" applyAlignment="1">
      <alignment horizontal="center" vertical="center" textRotation="90" wrapText="1"/>
    </xf>
    <xf numFmtId="0" fontId="29" fillId="14" borderId="29" xfId="0" applyFont="1" applyFill="1" applyBorder="1" applyAlignment="1">
      <alignment horizontal="center" vertical="center" textRotation="90" wrapText="1"/>
    </xf>
    <xf numFmtId="4" fontId="6" fillId="17" borderId="18" xfId="0" applyNumberFormat="1" applyFont="1" applyFill="1" applyBorder="1" applyAlignment="1">
      <alignment horizontal="center" vertical="center" textRotation="90" wrapText="1"/>
    </xf>
    <xf numFmtId="4" fontId="6" fillId="17" borderId="24" xfId="0" applyNumberFormat="1" applyFont="1" applyFill="1" applyBorder="1" applyAlignment="1">
      <alignment horizontal="center" vertical="center" textRotation="90" wrapText="1"/>
    </xf>
    <xf numFmtId="4" fontId="6" fillId="17" borderId="29" xfId="0" applyNumberFormat="1" applyFont="1" applyFill="1" applyBorder="1" applyAlignment="1">
      <alignment horizontal="center" vertical="center" textRotation="90" wrapText="1"/>
    </xf>
    <xf numFmtId="0" fontId="15" fillId="14" borderId="50" xfId="0" applyFont="1" applyFill="1" applyBorder="1" applyAlignment="1">
      <alignment horizontal="center" vertical="center" wrapText="1"/>
    </xf>
    <xf numFmtId="0" fontId="15" fillId="14" borderId="51" xfId="0" applyFont="1" applyFill="1" applyBorder="1" applyAlignment="1">
      <alignment horizontal="center" vertical="center" wrapText="1"/>
    </xf>
    <xf numFmtId="0" fontId="15" fillId="14" borderId="54" xfId="0" applyFont="1" applyFill="1" applyBorder="1" applyAlignment="1">
      <alignment horizontal="center" vertical="center" wrapText="1"/>
    </xf>
    <xf numFmtId="0" fontId="29" fillId="14" borderId="21" xfId="0" applyFont="1" applyFill="1" applyBorder="1" applyAlignment="1">
      <alignment horizontal="center" vertical="center" textRotation="90" wrapText="1"/>
    </xf>
    <xf numFmtId="0" fontId="29" fillId="14" borderId="32" xfId="0" applyFont="1" applyFill="1" applyBorder="1" applyAlignment="1">
      <alignment horizontal="center" vertical="center" textRotation="90" wrapText="1"/>
    </xf>
    <xf numFmtId="0" fontId="16" fillId="14" borderId="25" xfId="0" applyFont="1" applyFill="1" applyBorder="1" applyAlignment="1">
      <alignment horizontal="center" vertical="center" textRotation="90" wrapText="1"/>
    </xf>
    <xf numFmtId="0" fontId="16" fillId="14" borderId="0" xfId="0" applyFont="1" applyFill="1" applyAlignment="1">
      <alignment horizontal="center" vertical="center" textRotation="90"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7" fillId="14" borderId="18" xfId="0" applyFont="1" applyFill="1" applyBorder="1" applyAlignment="1">
      <alignment horizontal="center" vertical="center" textRotation="90" wrapText="1"/>
    </xf>
    <xf numFmtId="0" fontId="37" fillId="14" borderId="29" xfId="0" applyFont="1" applyFill="1" applyBorder="1" applyAlignment="1">
      <alignment horizontal="center" vertical="center" textRotation="90" wrapText="1"/>
    </xf>
    <xf numFmtId="0" fontId="9" fillId="20" borderId="55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10" borderId="55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14" fontId="8" fillId="0" borderId="63" xfId="0" applyNumberFormat="1" applyFont="1" applyBorder="1" applyAlignment="1">
      <alignment horizontal="right"/>
    </xf>
    <xf numFmtId="0" fontId="15" fillId="14" borderId="58" xfId="0" applyFont="1" applyFill="1" applyBorder="1" applyAlignment="1">
      <alignment horizontal="center" vertical="center" wrapText="1"/>
    </xf>
    <xf numFmtId="0" fontId="15" fillId="14" borderId="22" xfId="0" applyFont="1" applyFill="1" applyBorder="1" applyAlignment="1">
      <alignment horizontal="center" vertical="center" wrapText="1"/>
    </xf>
    <xf numFmtId="0" fontId="15" fillId="14" borderId="62" xfId="0" applyFont="1" applyFill="1" applyBorder="1" applyAlignment="1">
      <alignment horizontal="center" vertical="center" wrapText="1"/>
    </xf>
    <xf numFmtId="0" fontId="15" fillId="14" borderId="33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52" xfId="0" applyFont="1" applyFill="1" applyBorder="1" applyAlignment="1">
      <alignment horizontal="center" vertical="center" wrapText="1"/>
    </xf>
    <xf numFmtId="0" fontId="15" fillId="14" borderId="53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49" xfId="0" applyFont="1" applyFill="1" applyBorder="1" applyAlignment="1">
      <alignment horizontal="center" vertical="center" wrapText="1"/>
    </xf>
    <xf numFmtId="0" fontId="9" fillId="15" borderId="55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9" fillId="16" borderId="55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6" borderId="16" xfId="0" applyFont="1" applyFill="1" applyBorder="1" applyAlignment="1">
      <alignment horizontal="center" vertical="center"/>
    </xf>
    <xf numFmtId="0" fontId="9" fillId="17" borderId="58" xfId="0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horizontal="center" vertical="center"/>
    </xf>
    <xf numFmtId="0" fontId="9" fillId="17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5" fillId="14" borderId="69" xfId="0" applyFont="1" applyFill="1" applyBorder="1" applyAlignment="1">
      <alignment horizontal="center" vertical="center" wrapText="1"/>
    </xf>
    <xf numFmtId="0" fontId="15" fillId="14" borderId="64" xfId="0" applyFont="1" applyFill="1" applyBorder="1" applyAlignment="1">
      <alignment horizontal="center" vertical="center" wrapText="1"/>
    </xf>
    <xf numFmtId="0" fontId="15" fillId="14" borderId="65" xfId="0" applyFont="1" applyFill="1" applyBorder="1" applyAlignment="1">
      <alignment horizontal="center" vertical="center" wrapText="1"/>
    </xf>
    <xf numFmtId="0" fontId="15" fillId="14" borderId="21" xfId="0" applyFont="1" applyFill="1" applyBorder="1" applyAlignment="1">
      <alignment horizontal="center" vertical="center" wrapText="1"/>
    </xf>
    <xf numFmtId="0" fontId="15" fillId="14" borderId="32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15" fillId="14" borderId="30" xfId="0" applyFont="1" applyFill="1" applyBorder="1" applyAlignment="1">
      <alignment horizontal="center" vertical="center" wrapText="1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E4D6"/>
      <color rgb="FFCCFFFF"/>
      <color rgb="FFCCFFCC"/>
      <color rgb="FFFFFFCC"/>
      <color rgb="FF000000"/>
      <color rgb="FFD1EDFF"/>
      <color rgb="FFCDECFF"/>
      <color rgb="FFCCECFF"/>
      <color rgb="FFFFECB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37" totalsRowShown="0" headerRowDxfId="8" dataDxfId="6" headerRowBorderDxfId="7" tableBorderDxfId="5" totalsRowBorderDxfId="4">
  <tableColumns count="4">
    <tableColumn id="1" xr3:uid="{00000000-0010-0000-0000-000001000000}" name="Usługa/firma   (zł/godz)" dataDxfId="3"/>
    <tableColumn id="4" xr3:uid="{00000000-0010-0000-0000-000004000000}" name="SKR Rybno" dataDxfId="2"/>
    <tableColumn id="5" xr3:uid="{00000000-0010-0000-0000-000005000000}" name="SKR Rudzienice (ceny netto)" dataDxfId="1"/>
    <tableColumn id="6" xr3:uid="{00000000-0010-0000-0000-000006000000}" name="Agroperfekt Kisielice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V37"/>
  <sheetViews>
    <sheetView tabSelected="1" zoomScaleNormal="100" workbookViewId="0">
      <selection activeCell="BK7" sqref="BK7"/>
    </sheetView>
  </sheetViews>
  <sheetFormatPr defaultColWidth="34.33203125" defaultRowHeight="13.8" x14ac:dyDescent="0.3"/>
  <cols>
    <col min="1" max="2" width="2" style="1" customWidth="1"/>
    <col min="3" max="3" width="7.109375" style="1" customWidth="1"/>
    <col min="4" max="9" width="2" style="1" customWidth="1"/>
    <col min="10" max="10" width="1.88671875" style="1" customWidth="1"/>
    <col min="11" max="11" width="2.6640625" style="1" hidden="1" customWidth="1"/>
    <col min="12" max="12" width="0.5546875" style="1" hidden="1" customWidth="1"/>
    <col min="13" max="15" width="2" style="1" customWidth="1"/>
    <col min="16" max="16" width="0.33203125" style="1" customWidth="1"/>
    <col min="17" max="17" width="1.44140625" style="1" hidden="1" customWidth="1"/>
    <col min="18" max="18" width="3.33203125" style="1" customWidth="1"/>
    <col min="19" max="47" width="2" style="1" customWidth="1"/>
    <col min="48" max="48" width="3" style="1" customWidth="1"/>
    <col min="49" max="104" width="2" style="1" customWidth="1"/>
    <col min="105" max="16384" width="34.33203125" style="1"/>
  </cols>
  <sheetData>
    <row r="1" spans="1:48" ht="16.8" thickBot="1" x14ac:dyDescent="0.45">
      <c r="A1" s="179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424" t="s">
        <v>491</v>
      </c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</row>
    <row r="2" spans="1:48" s="2" customFormat="1" ht="68.25" customHeight="1" thickBot="1" x14ac:dyDescent="0.35">
      <c r="A2" s="435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25" t="s">
        <v>2</v>
      </c>
      <c r="T2" s="436"/>
      <c r="U2" s="436"/>
      <c r="V2" s="436"/>
      <c r="W2" s="425" t="s">
        <v>3</v>
      </c>
      <c r="X2" s="436"/>
      <c r="Y2" s="436"/>
      <c r="Z2" s="436"/>
      <c r="AA2" s="425" t="s">
        <v>4</v>
      </c>
      <c r="AB2" s="436"/>
      <c r="AC2" s="436"/>
      <c r="AD2" s="436"/>
      <c r="AE2" s="436"/>
      <c r="AF2" s="425" t="s">
        <v>5</v>
      </c>
      <c r="AG2" s="425"/>
      <c r="AH2" s="425"/>
      <c r="AI2" s="425"/>
      <c r="AJ2" s="425"/>
      <c r="AK2" s="425" t="s">
        <v>6</v>
      </c>
      <c r="AL2" s="425"/>
      <c r="AM2" s="425"/>
      <c r="AN2" s="425"/>
      <c r="AO2" s="425"/>
      <c r="AP2" s="425"/>
      <c r="AQ2" s="425" t="s">
        <v>7</v>
      </c>
      <c r="AR2" s="425"/>
      <c r="AS2" s="425"/>
      <c r="AT2" s="425"/>
      <c r="AU2" s="425"/>
      <c r="AV2" s="426"/>
    </row>
    <row r="3" spans="1:48" s="3" customFormat="1" ht="28.2" customHeight="1" x14ac:dyDescent="0.3">
      <c r="A3" s="427" t="s">
        <v>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9"/>
      <c r="T3" s="430"/>
      <c r="U3" s="430"/>
      <c r="V3" s="431"/>
      <c r="W3" s="429"/>
      <c r="X3" s="430"/>
      <c r="Y3" s="430"/>
      <c r="Z3" s="431"/>
      <c r="AA3" s="429"/>
      <c r="AB3" s="430"/>
      <c r="AC3" s="430"/>
      <c r="AD3" s="430"/>
      <c r="AE3" s="431"/>
      <c r="AF3" s="429">
        <v>2.4700000000000002</v>
      </c>
      <c r="AG3" s="430"/>
      <c r="AH3" s="430"/>
      <c r="AI3" s="430"/>
      <c r="AJ3" s="431"/>
      <c r="AK3" s="429"/>
      <c r="AL3" s="430"/>
      <c r="AM3" s="430"/>
      <c r="AN3" s="430"/>
      <c r="AO3" s="430"/>
      <c r="AP3" s="431"/>
      <c r="AQ3" s="432"/>
      <c r="AR3" s="433"/>
      <c r="AS3" s="433"/>
      <c r="AT3" s="433"/>
      <c r="AU3" s="433"/>
      <c r="AV3" s="434"/>
    </row>
    <row r="4" spans="1:48" s="3" customFormat="1" ht="27" customHeight="1" x14ac:dyDescent="0.3">
      <c r="A4" s="512" t="s">
        <v>113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4"/>
      <c r="S4" s="188"/>
      <c r="T4" s="189"/>
      <c r="U4" s="189"/>
      <c r="V4" s="190"/>
      <c r="W4" s="188"/>
      <c r="X4" s="189"/>
      <c r="Y4" s="189"/>
      <c r="Z4" s="190"/>
      <c r="AA4" s="188"/>
      <c r="AB4" s="189"/>
      <c r="AC4" s="189"/>
      <c r="AD4" s="189"/>
      <c r="AE4" s="190"/>
      <c r="AF4" s="518">
        <v>2.42</v>
      </c>
      <c r="AG4" s="519"/>
      <c r="AH4" s="519"/>
      <c r="AI4" s="519"/>
      <c r="AJ4" s="520"/>
      <c r="AK4" s="188"/>
      <c r="AL4" s="189"/>
      <c r="AM4" s="189"/>
      <c r="AN4" s="189"/>
      <c r="AO4" s="189"/>
      <c r="AP4" s="190"/>
      <c r="AQ4" s="515"/>
      <c r="AR4" s="516"/>
      <c r="AS4" s="516"/>
      <c r="AT4" s="516"/>
      <c r="AU4" s="516"/>
      <c r="AV4" s="517"/>
    </row>
    <row r="5" spans="1:48" s="3" customFormat="1" ht="60" customHeight="1" thickBot="1" x14ac:dyDescent="0.35">
      <c r="A5" s="463" t="s">
        <v>9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5">
        <v>0.11</v>
      </c>
      <c r="T5" s="466"/>
      <c r="U5" s="466"/>
      <c r="V5" s="467"/>
      <c r="W5" s="468">
        <v>0.1</v>
      </c>
      <c r="X5" s="469"/>
      <c r="Y5" s="469"/>
      <c r="Z5" s="469"/>
      <c r="AA5" s="468" t="s">
        <v>224</v>
      </c>
      <c r="AB5" s="469"/>
      <c r="AC5" s="469"/>
      <c r="AD5" s="469"/>
      <c r="AE5" s="469"/>
      <c r="AF5" s="468">
        <v>2.0099999999999998</v>
      </c>
      <c r="AG5" s="468"/>
      <c r="AH5" s="468"/>
      <c r="AI5" s="468"/>
      <c r="AJ5" s="468"/>
      <c r="AK5" s="468" t="s">
        <v>225</v>
      </c>
      <c r="AL5" s="468"/>
      <c r="AM5" s="468"/>
      <c r="AN5" s="468"/>
      <c r="AO5" s="468"/>
      <c r="AP5" s="468"/>
      <c r="AQ5" s="437" t="s">
        <v>226</v>
      </c>
      <c r="AR5" s="437"/>
      <c r="AS5" s="437"/>
      <c r="AT5" s="437"/>
      <c r="AU5" s="437"/>
      <c r="AV5" s="438"/>
    </row>
    <row r="6" spans="1:48" x14ac:dyDescent="0.3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</row>
    <row r="7" spans="1:48" ht="16.8" thickBot="1" x14ac:dyDescent="0.45">
      <c r="A7" s="179" t="s">
        <v>10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424" t="s">
        <v>491</v>
      </c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</row>
    <row r="8" spans="1:48" s="4" customFormat="1" ht="78.75" customHeight="1" thickBot="1" x14ac:dyDescent="0.35">
      <c r="A8" s="439" t="s">
        <v>11</v>
      </c>
      <c r="B8" s="440"/>
      <c r="C8" s="440"/>
      <c r="D8" s="441" t="s">
        <v>12</v>
      </c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3"/>
      <c r="U8" s="425" t="s">
        <v>13</v>
      </c>
      <c r="V8" s="436"/>
      <c r="W8" s="436"/>
      <c r="X8" s="436"/>
      <c r="Y8" s="436"/>
      <c r="Z8" s="436"/>
      <c r="AA8" s="436"/>
      <c r="AB8" s="441" t="s">
        <v>14</v>
      </c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4"/>
    </row>
    <row r="9" spans="1:48" ht="30" customHeight="1" x14ac:dyDescent="0.3">
      <c r="A9" s="445" t="s">
        <v>15</v>
      </c>
      <c r="B9" s="446"/>
      <c r="C9" s="446"/>
      <c r="D9" s="451" t="s">
        <v>16</v>
      </c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3"/>
      <c r="U9" s="474" t="s">
        <v>497</v>
      </c>
      <c r="V9" s="475"/>
      <c r="W9" s="475"/>
      <c r="X9" s="475"/>
      <c r="Y9" s="475"/>
      <c r="Z9" s="475"/>
      <c r="AA9" s="475"/>
      <c r="AB9" s="454" t="s">
        <v>490</v>
      </c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6"/>
    </row>
    <row r="10" spans="1:48" ht="30.75" customHeight="1" x14ac:dyDescent="0.3">
      <c r="A10" s="447"/>
      <c r="B10" s="448"/>
      <c r="C10" s="448"/>
      <c r="D10" s="460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2"/>
      <c r="U10" s="470"/>
      <c r="V10" s="471"/>
      <c r="W10" s="471"/>
      <c r="X10" s="471"/>
      <c r="Y10" s="471"/>
      <c r="Z10" s="471"/>
      <c r="AA10" s="471"/>
      <c r="AB10" s="457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9"/>
    </row>
    <row r="11" spans="1:48" ht="30" hidden="1" customHeight="1" x14ac:dyDescent="0.3">
      <c r="A11" s="447"/>
      <c r="B11" s="448"/>
      <c r="C11" s="448"/>
      <c r="D11" s="457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76"/>
      <c r="U11" s="470"/>
      <c r="V11" s="471"/>
      <c r="W11" s="471"/>
      <c r="X11" s="471"/>
      <c r="Y11" s="471"/>
      <c r="Z11" s="471"/>
      <c r="AA11" s="471"/>
      <c r="AB11" s="457" t="s">
        <v>17</v>
      </c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9"/>
    </row>
    <row r="12" spans="1:48" ht="3" hidden="1" customHeight="1" x14ac:dyDescent="0.3">
      <c r="A12" s="449"/>
      <c r="B12" s="450"/>
      <c r="C12" s="450"/>
      <c r="D12" s="477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2"/>
      <c r="V12" s="473"/>
      <c r="W12" s="473"/>
      <c r="X12" s="473"/>
      <c r="Y12" s="473"/>
      <c r="Z12" s="473"/>
      <c r="AA12" s="473"/>
      <c r="AB12" s="480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2"/>
    </row>
    <row r="13" spans="1:48" ht="28.5" customHeight="1" x14ac:dyDescent="0.3">
      <c r="A13" s="489" t="s">
        <v>18</v>
      </c>
      <c r="B13" s="490"/>
      <c r="C13" s="490"/>
      <c r="D13" s="495" t="s">
        <v>19</v>
      </c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7"/>
      <c r="U13" s="511" t="s">
        <v>20</v>
      </c>
      <c r="V13" s="511"/>
      <c r="W13" s="511"/>
      <c r="X13" s="511"/>
      <c r="Y13" s="511"/>
      <c r="Z13" s="511"/>
      <c r="AA13" s="511"/>
      <c r="AB13" s="498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500"/>
    </row>
    <row r="14" spans="1:48" ht="41.25" customHeight="1" x14ac:dyDescent="0.3">
      <c r="A14" s="491"/>
      <c r="B14" s="492"/>
      <c r="C14" s="492"/>
      <c r="D14" s="501" t="s">
        <v>481</v>
      </c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3"/>
      <c r="U14" s="507" t="s">
        <v>498</v>
      </c>
      <c r="V14" s="508"/>
      <c r="W14" s="508"/>
      <c r="X14" s="508"/>
      <c r="Y14" s="508"/>
      <c r="Z14" s="508"/>
      <c r="AA14" s="508"/>
      <c r="AB14" s="501" t="s">
        <v>131</v>
      </c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4"/>
    </row>
    <row r="15" spans="1:48" ht="35.25" customHeight="1" x14ac:dyDescent="0.3">
      <c r="A15" s="491"/>
      <c r="B15" s="492"/>
      <c r="C15" s="492"/>
      <c r="D15" s="501" t="s">
        <v>482</v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3"/>
      <c r="U15" s="507" t="s">
        <v>499</v>
      </c>
      <c r="V15" s="508"/>
      <c r="W15" s="508"/>
      <c r="X15" s="508"/>
      <c r="Y15" s="508"/>
      <c r="Z15" s="508"/>
      <c r="AA15" s="508"/>
      <c r="AB15" s="501" t="s">
        <v>449</v>
      </c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4"/>
    </row>
    <row r="16" spans="1:48" ht="42" customHeight="1" x14ac:dyDescent="0.3">
      <c r="A16" s="493"/>
      <c r="B16" s="494"/>
      <c r="C16" s="494"/>
      <c r="D16" s="399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1"/>
      <c r="U16" s="505"/>
      <c r="V16" s="506"/>
      <c r="W16" s="506"/>
      <c r="X16" s="506"/>
      <c r="Y16" s="506"/>
      <c r="Z16" s="506"/>
      <c r="AA16" s="506"/>
      <c r="AB16" s="399" t="s">
        <v>132</v>
      </c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2"/>
    </row>
    <row r="17" spans="1:48" ht="57" customHeight="1" thickBot="1" x14ac:dyDescent="0.35">
      <c r="A17" s="483" t="s">
        <v>21</v>
      </c>
      <c r="B17" s="484"/>
      <c r="C17" s="484"/>
      <c r="D17" s="485" t="s">
        <v>483</v>
      </c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7"/>
      <c r="U17" s="509" t="s">
        <v>500</v>
      </c>
      <c r="V17" s="510"/>
      <c r="W17" s="510"/>
      <c r="X17" s="510"/>
      <c r="Y17" s="510"/>
      <c r="Z17" s="510"/>
      <c r="AA17" s="510"/>
      <c r="AB17" s="485" t="s">
        <v>16</v>
      </c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8"/>
    </row>
    <row r="18" spans="1:48" x14ac:dyDescent="0.3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</row>
    <row r="19" spans="1:48" ht="16.8" thickBot="1" x14ac:dyDescent="0.45">
      <c r="A19" s="179" t="s">
        <v>314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403" t="s">
        <v>492</v>
      </c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</row>
    <row r="20" spans="1:48" ht="18.75" customHeight="1" thickBot="1" x14ac:dyDescent="0.35">
      <c r="A20" s="542" t="s">
        <v>22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 t="s">
        <v>23</v>
      </c>
      <c r="N20" s="395"/>
      <c r="O20" s="395"/>
      <c r="P20" s="395"/>
      <c r="Q20" s="395"/>
      <c r="R20" s="395"/>
      <c r="S20" s="395" t="s">
        <v>24</v>
      </c>
      <c r="T20" s="395"/>
      <c r="U20" s="395"/>
      <c r="V20" s="395"/>
      <c r="W20" s="395"/>
      <c r="X20" s="395"/>
      <c r="Y20" s="395" t="s">
        <v>25</v>
      </c>
      <c r="Z20" s="395"/>
      <c r="AA20" s="395"/>
      <c r="AB20" s="395"/>
      <c r="AC20" s="395"/>
      <c r="AD20" s="395"/>
      <c r="AE20" s="395" t="s">
        <v>26</v>
      </c>
      <c r="AF20" s="395"/>
      <c r="AG20" s="395"/>
      <c r="AH20" s="395"/>
      <c r="AI20" s="395"/>
      <c r="AJ20" s="395"/>
      <c r="AK20" s="396" t="s">
        <v>27</v>
      </c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8"/>
    </row>
    <row r="21" spans="1:48" s="3" customFormat="1" ht="18.75" customHeight="1" x14ac:dyDescent="0.3">
      <c r="A21" s="529" t="s">
        <v>28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1"/>
      <c r="N21" s="532"/>
      <c r="O21" s="532"/>
      <c r="P21" s="532"/>
      <c r="Q21" s="532"/>
      <c r="R21" s="533"/>
      <c r="S21" s="534"/>
      <c r="T21" s="534"/>
      <c r="U21" s="534"/>
      <c r="V21" s="534"/>
      <c r="W21" s="534"/>
      <c r="X21" s="534"/>
      <c r="Y21" s="535"/>
      <c r="Z21" s="534"/>
      <c r="AA21" s="534"/>
      <c r="AB21" s="534"/>
      <c r="AC21" s="534"/>
      <c r="AD21" s="534"/>
      <c r="AE21" s="536" t="s">
        <v>290</v>
      </c>
      <c r="AF21" s="537"/>
      <c r="AG21" s="537"/>
      <c r="AH21" s="537"/>
      <c r="AI21" s="537"/>
      <c r="AJ21" s="538"/>
      <c r="AK21" s="539" t="s">
        <v>291</v>
      </c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1"/>
    </row>
    <row r="22" spans="1:48" s="3" customFormat="1" ht="18.75" customHeight="1" x14ac:dyDescent="0.3">
      <c r="A22" s="525" t="s">
        <v>29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404">
        <v>210</v>
      </c>
      <c r="N22" s="404"/>
      <c r="O22" s="404"/>
      <c r="P22" s="404"/>
      <c r="Q22" s="404"/>
      <c r="R22" s="404"/>
      <c r="S22" s="413">
        <v>130</v>
      </c>
      <c r="T22" s="404"/>
      <c r="U22" s="404"/>
      <c r="V22" s="404"/>
      <c r="W22" s="404"/>
      <c r="X22" s="404"/>
      <c r="Y22" s="413">
        <v>145</v>
      </c>
      <c r="Z22" s="404"/>
      <c r="AA22" s="404"/>
      <c r="AB22" s="404"/>
      <c r="AC22" s="404"/>
      <c r="AD22" s="404"/>
      <c r="AE22" s="404" t="s">
        <v>223</v>
      </c>
      <c r="AF22" s="404"/>
      <c r="AG22" s="404"/>
      <c r="AH22" s="404"/>
      <c r="AI22" s="404"/>
      <c r="AJ22" s="404"/>
      <c r="AK22" s="405" t="s">
        <v>484</v>
      </c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7"/>
    </row>
    <row r="23" spans="1:48" s="3" customFormat="1" ht="18.75" customHeight="1" x14ac:dyDescent="0.3">
      <c r="A23" s="527" t="s">
        <v>30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408"/>
      <c r="N23" s="409"/>
      <c r="O23" s="409"/>
      <c r="P23" s="409"/>
      <c r="Q23" s="409"/>
      <c r="R23" s="409"/>
      <c r="S23" s="408"/>
      <c r="T23" s="409"/>
      <c r="U23" s="409"/>
      <c r="V23" s="409"/>
      <c r="W23" s="409"/>
      <c r="X23" s="409"/>
      <c r="Y23" s="408"/>
      <c r="Z23" s="409"/>
      <c r="AA23" s="409"/>
      <c r="AB23" s="409"/>
      <c r="AC23" s="409"/>
      <c r="AD23" s="409"/>
      <c r="AE23" s="409" t="s">
        <v>428</v>
      </c>
      <c r="AF23" s="409"/>
      <c r="AG23" s="409"/>
      <c r="AH23" s="409"/>
      <c r="AI23" s="409"/>
      <c r="AJ23" s="409"/>
      <c r="AK23" s="410" t="s">
        <v>485</v>
      </c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2"/>
    </row>
    <row r="24" spans="1:48" s="3" customFormat="1" ht="18.75" customHeight="1" x14ac:dyDescent="0.3">
      <c r="A24" s="525" t="s">
        <v>31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404">
        <v>168</v>
      </c>
      <c r="N24" s="404"/>
      <c r="O24" s="404"/>
      <c r="P24" s="404"/>
      <c r="Q24" s="404"/>
      <c r="R24" s="404"/>
      <c r="S24" s="413">
        <v>138</v>
      </c>
      <c r="T24" s="404"/>
      <c r="U24" s="404"/>
      <c r="V24" s="404"/>
      <c r="W24" s="404"/>
      <c r="X24" s="404"/>
      <c r="Y24" s="404">
        <v>150</v>
      </c>
      <c r="Z24" s="404"/>
      <c r="AA24" s="404"/>
      <c r="AB24" s="404"/>
      <c r="AC24" s="404"/>
      <c r="AD24" s="404"/>
      <c r="AE24" s="404" t="s">
        <v>486</v>
      </c>
      <c r="AF24" s="404"/>
      <c r="AG24" s="404"/>
      <c r="AH24" s="404"/>
      <c r="AI24" s="404"/>
      <c r="AJ24" s="404"/>
      <c r="AK24" s="405" t="s">
        <v>429</v>
      </c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7"/>
    </row>
    <row r="25" spans="1:48" s="3" customFormat="1" ht="18.75" customHeight="1" x14ac:dyDescent="0.3">
      <c r="A25" s="527" t="s">
        <v>32</v>
      </c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410">
        <v>150</v>
      </c>
      <c r="N25" s="411"/>
      <c r="O25" s="411"/>
      <c r="P25" s="411"/>
      <c r="Q25" s="411"/>
      <c r="R25" s="417"/>
      <c r="S25" s="418">
        <v>130</v>
      </c>
      <c r="T25" s="419"/>
      <c r="U25" s="419"/>
      <c r="V25" s="419"/>
      <c r="W25" s="419"/>
      <c r="X25" s="420"/>
      <c r="Y25" s="418"/>
      <c r="Z25" s="419"/>
      <c r="AA25" s="419"/>
      <c r="AB25" s="419"/>
      <c r="AC25" s="419"/>
      <c r="AD25" s="420"/>
      <c r="AE25" s="410">
        <v>200</v>
      </c>
      <c r="AF25" s="411"/>
      <c r="AG25" s="411"/>
      <c r="AH25" s="411"/>
      <c r="AI25" s="411"/>
      <c r="AJ25" s="417"/>
      <c r="AK25" s="421">
        <v>0.9</v>
      </c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3"/>
    </row>
    <row r="26" spans="1:48" s="3" customFormat="1" ht="18.75" customHeight="1" x14ac:dyDescent="0.3">
      <c r="A26" s="525" t="s">
        <v>33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414"/>
      <c r="N26" s="415"/>
      <c r="O26" s="415"/>
      <c r="P26" s="415"/>
      <c r="Q26" s="415"/>
      <c r="R26" s="416"/>
      <c r="S26" s="414"/>
      <c r="T26" s="415"/>
      <c r="U26" s="415"/>
      <c r="V26" s="415"/>
      <c r="W26" s="415"/>
      <c r="X26" s="416"/>
      <c r="Y26" s="414"/>
      <c r="Z26" s="415"/>
      <c r="AA26" s="415"/>
      <c r="AB26" s="415"/>
      <c r="AC26" s="415"/>
      <c r="AD26" s="416"/>
      <c r="AE26" s="404" t="s">
        <v>487</v>
      </c>
      <c r="AF26" s="404"/>
      <c r="AG26" s="404"/>
      <c r="AH26" s="404"/>
      <c r="AI26" s="404"/>
      <c r="AJ26" s="404"/>
      <c r="AK26" s="405" t="s">
        <v>466</v>
      </c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7"/>
    </row>
    <row r="27" spans="1:48" s="3" customFormat="1" ht="23.25" customHeight="1" x14ac:dyDescent="0.3">
      <c r="A27" s="521" t="s">
        <v>34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2"/>
      <c r="N27" s="523"/>
      <c r="O27" s="523"/>
      <c r="P27" s="523"/>
      <c r="Q27" s="523"/>
      <c r="R27" s="523"/>
      <c r="S27" s="522"/>
      <c r="T27" s="523"/>
      <c r="U27" s="523"/>
      <c r="V27" s="523"/>
      <c r="W27" s="523"/>
      <c r="X27" s="523"/>
      <c r="Y27" s="522"/>
      <c r="Z27" s="523"/>
      <c r="AA27" s="523"/>
      <c r="AB27" s="523"/>
      <c r="AC27" s="523"/>
      <c r="AD27" s="523"/>
      <c r="AE27" s="523">
        <v>200</v>
      </c>
      <c r="AF27" s="523"/>
      <c r="AG27" s="523"/>
      <c r="AH27" s="523"/>
      <c r="AI27" s="523"/>
      <c r="AJ27" s="523"/>
      <c r="AK27" s="524">
        <v>0.9</v>
      </c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</row>
    <row r="28" spans="1:48" x14ac:dyDescent="0.3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</row>
    <row r="29" spans="1:48" x14ac:dyDescent="0.3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</row>
    <row r="30" spans="1:48" x14ac:dyDescent="0.3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</row>
    <row r="31" spans="1:48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</sheetData>
  <mergeCells count="108">
    <mergeCell ref="A4:R4"/>
    <mergeCell ref="AQ4:AV4"/>
    <mergeCell ref="AF4:AJ4"/>
    <mergeCell ref="A27:L27"/>
    <mergeCell ref="M27:R27"/>
    <mergeCell ref="S27:X27"/>
    <mergeCell ref="Y27:AD27"/>
    <mergeCell ref="AE27:AJ27"/>
    <mergeCell ref="AK27:AV27"/>
    <mergeCell ref="A26:L26"/>
    <mergeCell ref="A25:L25"/>
    <mergeCell ref="A24:L24"/>
    <mergeCell ref="A23:L23"/>
    <mergeCell ref="A22:L22"/>
    <mergeCell ref="A21:L21"/>
    <mergeCell ref="M21:R21"/>
    <mergeCell ref="S21:X21"/>
    <mergeCell ref="Y21:AD21"/>
    <mergeCell ref="AE21:AJ21"/>
    <mergeCell ref="AK21:AV21"/>
    <mergeCell ref="A20:L20"/>
    <mergeCell ref="M20:R20"/>
    <mergeCell ref="S20:X20"/>
    <mergeCell ref="Y20:AD20"/>
    <mergeCell ref="A17:C17"/>
    <mergeCell ref="D17:T17"/>
    <mergeCell ref="AB17:AV17"/>
    <mergeCell ref="A13:C16"/>
    <mergeCell ref="D13:T13"/>
    <mergeCell ref="AB13:AV13"/>
    <mergeCell ref="D14:T14"/>
    <mergeCell ref="AB14:AV14"/>
    <mergeCell ref="D15:T15"/>
    <mergeCell ref="AB15:AV15"/>
    <mergeCell ref="U16:AA16"/>
    <mergeCell ref="U14:AA14"/>
    <mergeCell ref="U17:AA17"/>
    <mergeCell ref="U13:AA13"/>
    <mergeCell ref="U15:AA15"/>
    <mergeCell ref="AQ5:AV5"/>
    <mergeCell ref="A8:C8"/>
    <mergeCell ref="D8:T8"/>
    <mergeCell ref="U8:AA8"/>
    <mergeCell ref="AB8:AV8"/>
    <mergeCell ref="A9:C12"/>
    <mergeCell ref="D9:T9"/>
    <mergeCell ref="AB9:AV10"/>
    <mergeCell ref="D10:T10"/>
    <mergeCell ref="A5:R5"/>
    <mergeCell ref="S5:V5"/>
    <mergeCell ref="W5:Z5"/>
    <mergeCell ref="AA5:AE5"/>
    <mergeCell ref="AF5:AJ5"/>
    <mergeCell ref="AK5:AP5"/>
    <mergeCell ref="R7:AV7"/>
    <mergeCell ref="U10:AA10"/>
    <mergeCell ref="U11:AA11"/>
    <mergeCell ref="U12:AA12"/>
    <mergeCell ref="U9:AA9"/>
    <mergeCell ref="D11:T11"/>
    <mergeCell ref="AB11:AV11"/>
    <mergeCell ref="D12:T12"/>
    <mergeCell ref="AB12:AV12"/>
    <mergeCell ref="R1:AV1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  <mergeCell ref="M26:R26"/>
    <mergeCell ref="S26:X26"/>
    <mergeCell ref="Y26:AD26"/>
    <mergeCell ref="M25:R25"/>
    <mergeCell ref="S25:X25"/>
    <mergeCell ref="Y25:AD25"/>
    <mergeCell ref="AE25:AJ25"/>
    <mergeCell ref="AK25:AV25"/>
    <mergeCell ref="AE26:AJ26"/>
    <mergeCell ref="AK26:AV26"/>
    <mergeCell ref="AE20:AJ20"/>
    <mergeCell ref="AK20:AV20"/>
    <mergeCell ref="D16:T16"/>
    <mergeCell ref="AB16:AV16"/>
    <mergeCell ref="AI19:AV19"/>
    <mergeCell ref="AE22:AJ22"/>
    <mergeCell ref="AK22:AV22"/>
    <mergeCell ref="Y24:AD24"/>
    <mergeCell ref="AE24:AJ24"/>
    <mergeCell ref="AK24:AV24"/>
    <mergeCell ref="M23:R23"/>
    <mergeCell ref="S23:X23"/>
    <mergeCell ref="Y23:AD23"/>
    <mergeCell ref="AE23:AJ23"/>
    <mergeCell ref="AK23:AV23"/>
    <mergeCell ref="M24:R24"/>
    <mergeCell ref="S24:X24"/>
    <mergeCell ref="M22:R22"/>
    <mergeCell ref="S22:X22"/>
    <mergeCell ref="Y22:AD22"/>
  </mergeCells>
  <phoneticPr fontId="25" type="noConversion"/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dimension ref="A1:N64"/>
  <sheetViews>
    <sheetView topLeftCell="B1" zoomScaleNormal="100" zoomScaleSheetLayoutView="100" workbookViewId="0">
      <selection activeCell="M6" sqref="M6"/>
    </sheetView>
  </sheetViews>
  <sheetFormatPr defaultRowHeight="14.4" x14ac:dyDescent="0.3"/>
  <cols>
    <col min="1" max="1" width="0.88671875" hidden="1" customWidth="1"/>
    <col min="2" max="2" width="18.88671875" style="106" customWidth="1"/>
    <col min="3" max="3" width="11.6640625" style="106" customWidth="1"/>
    <col min="4" max="4" width="1.44140625" style="106" customWidth="1"/>
    <col min="5" max="5" width="19.5546875" style="106" customWidth="1"/>
    <col min="6" max="6" width="12.6640625" style="106" customWidth="1"/>
    <col min="7" max="7" width="1.109375" style="106" customWidth="1"/>
    <col min="8" max="8" width="19.109375" style="106" customWidth="1"/>
    <col min="9" max="9" width="9.33203125" style="106" customWidth="1"/>
    <col min="10" max="10" width="0.88671875" customWidth="1"/>
  </cols>
  <sheetData>
    <row r="1" spans="2:12" ht="13.95" customHeight="1" x14ac:dyDescent="0.3">
      <c r="B1" s="551" t="s">
        <v>493</v>
      </c>
      <c r="C1" s="551"/>
      <c r="D1" s="325"/>
      <c r="E1" s="325"/>
      <c r="F1" s="325"/>
      <c r="G1" s="325"/>
      <c r="H1" s="325"/>
      <c r="I1" s="325"/>
    </row>
    <row r="2" spans="2:12" ht="54" customHeight="1" x14ac:dyDescent="0.3">
      <c r="B2" s="552" t="s">
        <v>35</v>
      </c>
      <c r="C2" s="553"/>
      <c r="D2" s="326"/>
      <c r="E2" s="554" t="s">
        <v>36</v>
      </c>
      <c r="F2" s="555"/>
      <c r="G2" s="326"/>
      <c r="H2" s="223" t="s">
        <v>339</v>
      </c>
      <c r="I2" s="223" t="s">
        <v>69</v>
      </c>
      <c r="J2" s="5"/>
      <c r="K2" s="5"/>
    </row>
    <row r="3" spans="2:12" ht="19.05" customHeight="1" x14ac:dyDescent="0.3">
      <c r="B3" s="225" t="s">
        <v>37</v>
      </c>
      <c r="C3" s="226" t="s">
        <v>125</v>
      </c>
      <c r="D3" s="326"/>
      <c r="E3" s="556"/>
      <c r="F3" s="557"/>
      <c r="G3" s="326"/>
      <c r="H3" s="342" t="s">
        <v>324</v>
      </c>
      <c r="I3" s="342">
        <v>78.25</v>
      </c>
      <c r="J3" s="5"/>
      <c r="K3" s="5"/>
    </row>
    <row r="4" spans="2:12" ht="19.05" customHeight="1" x14ac:dyDescent="0.3">
      <c r="B4" s="227" t="s">
        <v>268</v>
      </c>
      <c r="C4" s="228">
        <v>40</v>
      </c>
      <c r="D4" s="326"/>
      <c r="E4" s="335" t="s">
        <v>37</v>
      </c>
      <c r="F4" s="336" t="s">
        <v>128</v>
      </c>
      <c r="G4" s="326"/>
      <c r="H4" s="342" t="s">
        <v>325</v>
      </c>
      <c r="I4" s="342">
        <v>73.75</v>
      </c>
      <c r="J4" s="5"/>
      <c r="K4" s="5"/>
    </row>
    <row r="5" spans="2:12" ht="19.05" customHeight="1" x14ac:dyDescent="0.3">
      <c r="B5" s="229" t="s">
        <v>269</v>
      </c>
      <c r="C5" s="230">
        <v>41</v>
      </c>
      <c r="D5" s="326"/>
      <c r="E5" s="338" t="s">
        <v>133</v>
      </c>
      <c r="F5" s="339">
        <v>299</v>
      </c>
      <c r="G5" s="326"/>
      <c r="H5" s="342" t="s">
        <v>326</v>
      </c>
      <c r="I5" s="347">
        <v>68.75</v>
      </c>
      <c r="J5" s="5"/>
      <c r="K5" s="5"/>
    </row>
    <row r="6" spans="2:12" ht="19.2" customHeight="1" x14ac:dyDescent="0.3">
      <c r="B6" s="227" t="s">
        <v>270</v>
      </c>
      <c r="C6" s="228">
        <v>222</v>
      </c>
      <c r="D6" s="326"/>
      <c r="E6" s="338" t="s">
        <v>134</v>
      </c>
      <c r="F6" s="339">
        <v>336</v>
      </c>
      <c r="G6" s="326"/>
      <c r="H6" s="348" t="s">
        <v>345</v>
      </c>
      <c r="I6" s="223" t="s">
        <v>69</v>
      </c>
      <c r="J6" s="5"/>
      <c r="K6" s="5"/>
    </row>
    <row r="7" spans="2:12" ht="19.05" customHeight="1" x14ac:dyDescent="0.3">
      <c r="B7" s="229" t="s">
        <v>271</v>
      </c>
      <c r="C7" s="230">
        <v>180</v>
      </c>
      <c r="D7" s="326"/>
      <c r="E7" s="338" t="s">
        <v>135</v>
      </c>
      <c r="F7" s="339">
        <v>345</v>
      </c>
      <c r="G7" s="326"/>
      <c r="H7" s="342" t="s">
        <v>187</v>
      </c>
      <c r="I7" s="347">
        <v>1220</v>
      </c>
      <c r="J7" s="5"/>
      <c r="K7" s="5"/>
    </row>
    <row r="8" spans="2:12" ht="37.799999999999997" customHeight="1" x14ac:dyDescent="0.3">
      <c r="B8" s="343" t="s">
        <v>346</v>
      </c>
      <c r="C8" s="344" t="s">
        <v>348</v>
      </c>
      <c r="D8" s="326"/>
      <c r="E8" s="338" t="s">
        <v>136</v>
      </c>
      <c r="F8" s="339">
        <v>296</v>
      </c>
      <c r="G8" s="326"/>
      <c r="H8" s="342" t="s">
        <v>188</v>
      </c>
      <c r="I8" s="347">
        <v>1158</v>
      </c>
      <c r="J8" s="5"/>
      <c r="K8" s="5"/>
      <c r="L8" s="6"/>
    </row>
    <row r="9" spans="2:12" ht="19.05" customHeight="1" x14ac:dyDescent="0.3">
      <c r="B9" s="345" t="s">
        <v>227</v>
      </c>
      <c r="C9" s="346" t="s">
        <v>388</v>
      </c>
      <c r="D9" s="326"/>
      <c r="E9" s="338" t="s">
        <v>137</v>
      </c>
      <c r="F9" s="339">
        <v>249</v>
      </c>
      <c r="G9" s="326"/>
      <c r="H9" s="342" t="s">
        <v>189</v>
      </c>
      <c r="I9" s="347">
        <v>870</v>
      </c>
      <c r="J9" s="5"/>
      <c r="K9" s="5"/>
    </row>
    <row r="10" spans="2:12" ht="26.4" customHeight="1" x14ac:dyDescent="0.3">
      <c r="B10" s="345" t="s">
        <v>228</v>
      </c>
      <c r="C10" s="346" t="s">
        <v>245</v>
      </c>
      <c r="D10" s="326"/>
      <c r="E10" s="543" t="s">
        <v>38</v>
      </c>
      <c r="F10" s="544"/>
      <c r="G10" s="326"/>
      <c r="H10" s="342" t="s">
        <v>190</v>
      </c>
      <c r="I10" s="352">
        <v>745</v>
      </c>
      <c r="J10" s="42"/>
      <c r="K10" s="42"/>
      <c r="L10" s="41"/>
    </row>
    <row r="11" spans="2:12" ht="30" customHeight="1" x14ac:dyDescent="0.3">
      <c r="B11" s="345" t="s">
        <v>229</v>
      </c>
      <c r="C11" s="346" t="s">
        <v>247</v>
      </c>
      <c r="D11" s="326"/>
      <c r="E11" s="543" t="s">
        <v>334</v>
      </c>
      <c r="F11" s="544"/>
      <c r="G11" s="326"/>
      <c r="H11" s="223" t="s">
        <v>316</v>
      </c>
      <c r="I11" s="223" t="s">
        <v>69</v>
      </c>
      <c r="J11" s="42"/>
      <c r="K11" s="42"/>
      <c r="L11" s="41"/>
    </row>
    <row r="12" spans="2:12" ht="19.05" customHeight="1" x14ac:dyDescent="0.3">
      <c r="B12" s="345" t="s">
        <v>230</v>
      </c>
      <c r="C12" s="346" t="s">
        <v>389</v>
      </c>
      <c r="D12" s="326"/>
      <c r="E12" s="342" t="s">
        <v>163</v>
      </c>
      <c r="F12" s="352">
        <v>174.5</v>
      </c>
      <c r="G12" s="326"/>
      <c r="H12" s="342" t="s">
        <v>191</v>
      </c>
      <c r="I12" s="347">
        <v>890</v>
      </c>
      <c r="J12" s="5"/>
      <c r="K12" s="5"/>
    </row>
    <row r="13" spans="2:12" ht="19.05" customHeight="1" x14ac:dyDescent="0.3">
      <c r="B13" s="345" t="s">
        <v>231</v>
      </c>
      <c r="C13" s="346" t="s">
        <v>247</v>
      </c>
      <c r="D13" s="326"/>
      <c r="E13" s="342" t="s">
        <v>164</v>
      </c>
      <c r="F13" s="352">
        <v>182</v>
      </c>
      <c r="G13" s="326"/>
      <c r="H13" s="342" t="s">
        <v>192</v>
      </c>
      <c r="I13" s="347">
        <v>630</v>
      </c>
      <c r="J13" s="5"/>
      <c r="K13" s="5"/>
    </row>
    <row r="14" spans="2:12" ht="19.05" customHeight="1" x14ac:dyDescent="0.3">
      <c r="B14" s="345" t="s">
        <v>232</v>
      </c>
      <c r="C14" s="346" t="s">
        <v>248</v>
      </c>
      <c r="D14" s="326"/>
      <c r="E14" s="342" t="s">
        <v>165</v>
      </c>
      <c r="F14" s="352">
        <v>191</v>
      </c>
      <c r="G14" s="326"/>
      <c r="H14" s="342" t="s">
        <v>193</v>
      </c>
      <c r="I14" s="347">
        <v>735</v>
      </c>
      <c r="J14" s="5"/>
      <c r="K14" s="5"/>
    </row>
    <row r="15" spans="2:12" ht="33" customHeight="1" x14ac:dyDescent="0.3">
      <c r="B15" s="343" t="s">
        <v>39</v>
      </c>
      <c r="C15" s="349" t="s">
        <v>125</v>
      </c>
      <c r="D15" s="326"/>
      <c r="E15" s="342" t="s">
        <v>166</v>
      </c>
      <c r="F15" s="352">
        <v>198.5</v>
      </c>
      <c r="G15" s="326"/>
      <c r="H15" s="342" t="s">
        <v>194</v>
      </c>
      <c r="I15" s="347">
        <v>665</v>
      </c>
      <c r="J15" s="5"/>
      <c r="K15" s="5"/>
    </row>
    <row r="16" spans="2:12" ht="27.6" customHeight="1" x14ac:dyDescent="0.3">
      <c r="B16" s="350" t="s">
        <v>233</v>
      </c>
      <c r="C16" s="351" t="s">
        <v>382</v>
      </c>
      <c r="D16" s="326"/>
      <c r="E16" s="342" t="s">
        <v>167</v>
      </c>
      <c r="F16" s="352">
        <v>182.5</v>
      </c>
      <c r="G16" s="326"/>
      <c r="H16" s="342" t="s">
        <v>195</v>
      </c>
      <c r="I16" s="347">
        <v>435</v>
      </c>
      <c r="J16" s="5"/>
      <c r="K16" s="5"/>
    </row>
    <row r="17" spans="2:11" ht="19.05" customHeight="1" x14ac:dyDescent="0.3">
      <c r="B17" s="350" t="s">
        <v>234</v>
      </c>
      <c r="C17" s="351" t="s">
        <v>383</v>
      </c>
      <c r="D17" s="326"/>
      <c r="E17" s="342" t="s">
        <v>168</v>
      </c>
      <c r="F17" s="352">
        <v>195</v>
      </c>
      <c r="G17" s="326"/>
      <c r="H17" s="342" t="s">
        <v>196</v>
      </c>
      <c r="I17" s="347">
        <v>475</v>
      </c>
      <c r="J17" s="5"/>
      <c r="K17" s="5"/>
    </row>
    <row r="18" spans="2:11" ht="19.05" customHeight="1" x14ac:dyDescent="0.3">
      <c r="B18" s="345" t="s">
        <v>235</v>
      </c>
      <c r="C18" s="351" t="s">
        <v>384</v>
      </c>
      <c r="D18" s="326"/>
      <c r="E18" s="342" t="s">
        <v>169</v>
      </c>
      <c r="F18" s="352">
        <v>203</v>
      </c>
      <c r="G18" s="326"/>
      <c r="H18" s="342" t="s">
        <v>197</v>
      </c>
      <c r="I18" s="347">
        <v>630</v>
      </c>
      <c r="J18" s="5"/>
      <c r="K18" s="5"/>
    </row>
    <row r="19" spans="2:11" ht="19.05" customHeight="1" x14ac:dyDescent="0.3">
      <c r="B19" s="345" t="s">
        <v>236</v>
      </c>
      <c r="C19" s="351" t="s">
        <v>385</v>
      </c>
      <c r="D19" s="326"/>
      <c r="E19" s="342" t="s">
        <v>170</v>
      </c>
      <c r="F19" s="352">
        <v>204.5</v>
      </c>
      <c r="G19" s="326"/>
      <c r="H19" s="342" t="s">
        <v>198</v>
      </c>
      <c r="I19" s="347">
        <v>425</v>
      </c>
      <c r="J19" s="5"/>
      <c r="K19" s="5"/>
    </row>
    <row r="20" spans="2:11" ht="19.05" customHeight="1" x14ac:dyDescent="0.3">
      <c r="B20" s="350" t="s">
        <v>237</v>
      </c>
      <c r="C20" s="351" t="s">
        <v>386</v>
      </c>
      <c r="D20" s="326"/>
      <c r="E20" s="342" t="s">
        <v>437</v>
      </c>
      <c r="F20" s="352">
        <v>223.5</v>
      </c>
      <c r="G20" s="326"/>
      <c r="H20" s="342" t="s">
        <v>199</v>
      </c>
      <c r="I20" s="347">
        <v>530</v>
      </c>
    </row>
    <row r="21" spans="2:11" ht="30" customHeight="1" x14ac:dyDescent="0.3">
      <c r="B21" s="350" t="s">
        <v>238</v>
      </c>
      <c r="C21" s="351" t="s">
        <v>387</v>
      </c>
      <c r="D21" s="326"/>
      <c r="E21" s="353" t="s">
        <v>172</v>
      </c>
      <c r="F21" s="352">
        <v>241.5</v>
      </c>
      <c r="G21" s="326"/>
      <c r="H21" s="342" t="s">
        <v>200</v>
      </c>
      <c r="I21" s="358">
        <v>435</v>
      </c>
    </row>
    <row r="22" spans="2:11" ht="29.4" customHeight="1" x14ac:dyDescent="0.3">
      <c r="B22" s="558" t="s">
        <v>40</v>
      </c>
      <c r="C22" s="559"/>
      <c r="D22" s="326"/>
      <c r="E22" s="333" t="s">
        <v>173</v>
      </c>
      <c r="F22" s="354">
        <v>302</v>
      </c>
      <c r="G22" s="326"/>
      <c r="H22" s="342" t="s">
        <v>201</v>
      </c>
      <c r="I22" s="358">
        <v>495</v>
      </c>
    </row>
    <row r="23" spans="2:11" ht="46.8" customHeight="1" x14ac:dyDescent="0.3">
      <c r="B23" s="345" t="s">
        <v>239</v>
      </c>
      <c r="C23" s="346" t="s">
        <v>378</v>
      </c>
      <c r="D23" s="326"/>
      <c r="E23" s="231" t="s">
        <v>463</v>
      </c>
      <c r="F23" s="223" t="s">
        <v>69</v>
      </c>
      <c r="G23" s="326"/>
      <c r="H23" s="342" t="s">
        <v>202</v>
      </c>
      <c r="I23" s="347">
        <v>570</v>
      </c>
    </row>
    <row r="24" spans="2:11" ht="21" customHeight="1" x14ac:dyDescent="0.3">
      <c r="B24" s="345" t="s">
        <v>240</v>
      </c>
      <c r="C24" s="346" t="s">
        <v>379</v>
      </c>
      <c r="D24" s="326"/>
      <c r="E24" s="355" t="s">
        <v>430</v>
      </c>
      <c r="F24" s="347">
        <v>172.5</v>
      </c>
      <c r="G24" s="326"/>
      <c r="H24" s="342" t="s">
        <v>203</v>
      </c>
      <c r="I24" s="358">
        <v>625</v>
      </c>
    </row>
    <row r="25" spans="2:11" ht="19.05" customHeight="1" x14ac:dyDescent="0.3">
      <c r="B25" s="345" t="s">
        <v>241</v>
      </c>
      <c r="C25" s="346" t="s">
        <v>380</v>
      </c>
      <c r="D25" s="326"/>
      <c r="E25" s="355" t="s">
        <v>431</v>
      </c>
      <c r="F25" s="347">
        <v>180</v>
      </c>
      <c r="G25" s="326"/>
      <c r="H25" s="342" t="s">
        <v>204</v>
      </c>
      <c r="I25" s="358">
        <v>535</v>
      </c>
    </row>
    <row r="26" spans="2:11" ht="19.05" customHeight="1" x14ac:dyDescent="0.3">
      <c r="B26" s="350" t="s">
        <v>242</v>
      </c>
      <c r="C26" s="351" t="s">
        <v>246</v>
      </c>
      <c r="D26" s="326"/>
      <c r="E26" s="355" t="s">
        <v>432</v>
      </c>
      <c r="F26" s="347">
        <v>189</v>
      </c>
      <c r="G26" s="326"/>
      <c r="H26" s="342" t="s">
        <v>205</v>
      </c>
      <c r="I26" s="358">
        <v>435</v>
      </c>
    </row>
    <row r="27" spans="2:11" ht="19.05" customHeight="1" x14ac:dyDescent="0.3">
      <c r="B27" s="345" t="s">
        <v>243</v>
      </c>
      <c r="C27" s="346" t="s">
        <v>247</v>
      </c>
      <c r="D27" s="326"/>
      <c r="E27" s="355" t="s">
        <v>433</v>
      </c>
      <c r="F27" s="347">
        <v>196.5</v>
      </c>
      <c r="G27" s="326"/>
      <c r="H27" s="342" t="s">
        <v>206</v>
      </c>
      <c r="I27" s="347">
        <v>365</v>
      </c>
    </row>
    <row r="28" spans="2:11" ht="19.05" customHeight="1" x14ac:dyDescent="0.3">
      <c r="B28" s="356" t="s">
        <v>244</v>
      </c>
      <c r="C28" s="357" t="s">
        <v>381</v>
      </c>
      <c r="D28" s="326"/>
      <c r="E28" s="355" t="s">
        <v>434</v>
      </c>
      <c r="F28" s="347">
        <v>180.5</v>
      </c>
      <c r="G28" s="326"/>
      <c r="H28" s="342" t="s">
        <v>207</v>
      </c>
      <c r="I28" s="347">
        <v>338</v>
      </c>
    </row>
    <row r="29" spans="2:11" ht="40.200000000000003" customHeight="1" x14ac:dyDescent="0.3">
      <c r="B29" s="547" t="s">
        <v>41</v>
      </c>
      <c r="C29" s="548"/>
      <c r="D29" s="326"/>
      <c r="E29" s="355" t="s">
        <v>435</v>
      </c>
      <c r="F29" s="347">
        <v>193</v>
      </c>
      <c r="G29" s="326"/>
      <c r="H29" s="342" t="s">
        <v>208</v>
      </c>
      <c r="I29" s="347">
        <v>680</v>
      </c>
    </row>
    <row r="30" spans="2:11" ht="19.05" customHeight="1" x14ac:dyDescent="0.3">
      <c r="B30" s="359" t="s">
        <v>37</v>
      </c>
      <c r="C30" s="360" t="s">
        <v>124</v>
      </c>
      <c r="D30" s="326"/>
      <c r="E30" s="355" t="s">
        <v>436</v>
      </c>
      <c r="F30" s="347">
        <v>201</v>
      </c>
      <c r="G30" s="326"/>
      <c r="H30" s="342" t="s">
        <v>209</v>
      </c>
      <c r="I30" s="347">
        <v>1131.5</v>
      </c>
    </row>
    <row r="31" spans="2:11" ht="19.05" customHeight="1" x14ac:dyDescent="0.3">
      <c r="B31" s="549" t="s">
        <v>42</v>
      </c>
      <c r="C31" s="550"/>
      <c r="D31" s="326"/>
      <c r="E31" s="355" t="s">
        <v>438</v>
      </c>
      <c r="F31" s="347">
        <v>202.5</v>
      </c>
      <c r="G31" s="326"/>
      <c r="H31" s="342" t="s">
        <v>210</v>
      </c>
      <c r="I31" s="347">
        <v>148</v>
      </c>
    </row>
    <row r="32" spans="2:11" ht="19.05" customHeight="1" x14ac:dyDescent="0.3">
      <c r="B32" s="361" t="s">
        <v>249</v>
      </c>
      <c r="C32" s="392">
        <v>64</v>
      </c>
      <c r="D32" s="326"/>
      <c r="E32" s="342" t="s">
        <v>171</v>
      </c>
      <c r="F32" s="347">
        <v>216.5</v>
      </c>
      <c r="G32" s="326"/>
      <c r="H32" s="342" t="s">
        <v>211</v>
      </c>
      <c r="I32" s="347">
        <v>890</v>
      </c>
      <c r="K32" s="53"/>
    </row>
    <row r="33" spans="2:14" ht="19.05" customHeight="1" x14ac:dyDescent="0.3">
      <c r="B33" s="361" t="s">
        <v>250</v>
      </c>
      <c r="C33" s="392">
        <v>96</v>
      </c>
      <c r="D33" s="326"/>
      <c r="E33" s="362" t="s">
        <v>439</v>
      </c>
      <c r="F33" s="347">
        <v>396</v>
      </c>
      <c r="G33" s="326"/>
      <c r="H33" s="342" t="s">
        <v>212</v>
      </c>
      <c r="I33" s="347">
        <v>530</v>
      </c>
      <c r="K33" s="53"/>
    </row>
    <row r="34" spans="2:14" ht="19.05" customHeight="1" x14ac:dyDescent="0.3">
      <c r="B34" s="361" t="s">
        <v>251</v>
      </c>
      <c r="C34" s="392">
        <v>168</v>
      </c>
      <c r="D34" s="326"/>
      <c r="E34" s="223" t="s">
        <v>215</v>
      </c>
      <c r="F34" s="253" t="s">
        <v>216</v>
      </c>
      <c r="G34" s="326"/>
      <c r="H34" s="363" t="s">
        <v>213</v>
      </c>
      <c r="I34" s="364">
        <v>640</v>
      </c>
      <c r="K34" s="53"/>
    </row>
    <row r="35" spans="2:14" ht="19.05" customHeight="1" x14ac:dyDescent="0.3">
      <c r="B35" s="361" t="s">
        <v>252</v>
      </c>
      <c r="C35" s="392">
        <v>88</v>
      </c>
      <c r="D35" s="326"/>
      <c r="E35" s="342" t="s">
        <v>214</v>
      </c>
      <c r="F35" s="352">
        <v>28</v>
      </c>
      <c r="G35" s="326"/>
      <c r="H35" s="231" t="s">
        <v>112</v>
      </c>
      <c r="I35" s="365" t="s">
        <v>123</v>
      </c>
      <c r="K35" s="53"/>
    </row>
    <row r="36" spans="2:14" ht="19.05" customHeight="1" x14ac:dyDescent="0.3">
      <c r="B36" s="361" t="s">
        <v>253</v>
      </c>
      <c r="C36" s="392">
        <v>88</v>
      </c>
      <c r="D36" s="326"/>
      <c r="E36" s="255" t="s">
        <v>340</v>
      </c>
      <c r="F36" s="256" t="s">
        <v>69</v>
      </c>
      <c r="G36" s="326"/>
      <c r="H36" s="342" t="s">
        <v>327</v>
      </c>
      <c r="I36" s="347">
        <v>63.25</v>
      </c>
      <c r="K36" s="53"/>
    </row>
    <row r="37" spans="2:14" ht="19.05" customHeight="1" x14ac:dyDescent="0.3">
      <c r="B37" s="361" t="s">
        <v>254</v>
      </c>
      <c r="C37" s="392">
        <v>78</v>
      </c>
      <c r="D37" s="326"/>
      <c r="E37" s="342" t="s">
        <v>174</v>
      </c>
      <c r="F37" s="347">
        <v>235.5</v>
      </c>
      <c r="G37" s="326"/>
      <c r="H37" s="342" t="s">
        <v>328</v>
      </c>
      <c r="I37" s="347">
        <v>64</v>
      </c>
      <c r="K37" s="53"/>
    </row>
    <row r="38" spans="2:14" ht="19.05" customHeight="1" x14ac:dyDescent="0.3">
      <c r="B38" s="361" t="s">
        <v>255</v>
      </c>
      <c r="C38" s="392">
        <v>98</v>
      </c>
      <c r="D38" s="326"/>
      <c r="E38" s="342" t="s">
        <v>175</v>
      </c>
      <c r="F38" s="347">
        <v>251.5</v>
      </c>
      <c r="G38" s="326"/>
      <c r="H38" s="342" t="s">
        <v>329</v>
      </c>
      <c r="I38" s="347">
        <v>63.5</v>
      </c>
      <c r="K38" s="53"/>
    </row>
    <row r="39" spans="2:14" ht="33" customHeight="1" x14ac:dyDescent="0.3">
      <c r="B39" s="361" t="s">
        <v>256</v>
      </c>
      <c r="C39" s="392">
        <v>162</v>
      </c>
      <c r="D39" s="326"/>
      <c r="E39" s="342" t="s">
        <v>176</v>
      </c>
      <c r="F39" s="347">
        <v>220</v>
      </c>
      <c r="G39" s="326"/>
      <c r="H39" s="333" t="s">
        <v>330</v>
      </c>
      <c r="I39" s="347">
        <v>56.5</v>
      </c>
      <c r="K39" s="53"/>
    </row>
    <row r="40" spans="2:14" ht="49.2" customHeight="1" x14ac:dyDescent="0.3">
      <c r="B40" s="545" t="s">
        <v>129</v>
      </c>
      <c r="C40" s="546"/>
      <c r="D40" s="326"/>
      <c r="E40" s="342" t="s">
        <v>177</v>
      </c>
      <c r="F40" s="347">
        <v>206.5</v>
      </c>
      <c r="G40" s="326"/>
      <c r="H40" s="231" t="s">
        <v>440</v>
      </c>
      <c r="I40" s="393" t="s">
        <v>69</v>
      </c>
      <c r="K40" s="53"/>
      <c r="N40" s="54"/>
    </row>
    <row r="41" spans="2:14" ht="19.05" customHeight="1" x14ac:dyDescent="0.3">
      <c r="B41" s="232" t="s">
        <v>336</v>
      </c>
      <c r="C41" s="232" t="s">
        <v>69</v>
      </c>
      <c r="D41" s="326"/>
      <c r="E41" s="342" t="s">
        <v>178</v>
      </c>
      <c r="F41" s="347">
        <v>183</v>
      </c>
      <c r="G41" s="326"/>
      <c r="H41" s="333" t="s">
        <v>441</v>
      </c>
      <c r="I41" s="347">
        <v>92</v>
      </c>
      <c r="K41" s="53"/>
    </row>
    <row r="42" spans="2:14" ht="32.4" customHeight="1" x14ac:dyDescent="0.3">
      <c r="B42" s="233" t="s">
        <v>335</v>
      </c>
      <c r="C42" s="234">
        <v>332</v>
      </c>
      <c r="D42" s="326"/>
      <c r="E42" s="342" t="s">
        <v>179</v>
      </c>
      <c r="F42" s="347">
        <v>198</v>
      </c>
      <c r="G42" s="326"/>
      <c r="H42" s="231" t="s">
        <v>338</v>
      </c>
      <c r="I42" s="231" t="s">
        <v>69</v>
      </c>
      <c r="K42" s="53"/>
    </row>
    <row r="43" spans="2:14" ht="19.05" customHeight="1" x14ac:dyDescent="0.3">
      <c r="B43" s="366" t="s">
        <v>349</v>
      </c>
      <c r="C43" s="366">
        <v>250</v>
      </c>
      <c r="D43" s="326"/>
      <c r="E43" s="236" t="s">
        <v>341</v>
      </c>
      <c r="F43" s="224" t="s">
        <v>69</v>
      </c>
      <c r="G43" s="326"/>
      <c r="H43" s="342" t="s">
        <v>331</v>
      </c>
      <c r="I43" s="347">
        <v>69.25</v>
      </c>
      <c r="K43" s="53"/>
    </row>
    <row r="44" spans="2:14" ht="24" customHeight="1" x14ac:dyDescent="0.3">
      <c r="B44" s="233" t="s">
        <v>350</v>
      </c>
      <c r="C44" s="233">
        <v>202</v>
      </c>
      <c r="D44" s="326"/>
      <c r="E44" s="342" t="s">
        <v>180</v>
      </c>
      <c r="F44" s="347">
        <v>307</v>
      </c>
      <c r="G44" s="326"/>
      <c r="H44" s="342" t="s">
        <v>332</v>
      </c>
      <c r="I44" s="347">
        <v>65.25</v>
      </c>
      <c r="K44" s="53"/>
    </row>
    <row r="45" spans="2:14" ht="19.05" customHeight="1" x14ac:dyDescent="0.3">
      <c r="B45" s="232" t="s">
        <v>42</v>
      </c>
      <c r="C45" s="232" t="s">
        <v>337</v>
      </c>
      <c r="D45" s="326"/>
      <c r="E45" s="342" t="s">
        <v>181</v>
      </c>
      <c r="F45" s="347">
        <v>314</v>
      </c>
      <c r="G45" s="326"/>
      <c r="H45" s="340" t="s">
        <v>333</v>
      </c>
      <c r="I45" s="341">
        <v>64.5</v>
      </c>
      <c r="K45" s="53"/>
    </row>
    <row r="46" spans="2:14" ht="65.400000000000006" customHeight="1" x14ac:dyDescent="0.3">
      <c r="B46" s="233" t="s">
        <v>249</v>
      </c>
      <c r="C46" s="234">
        <v>248</v>
      </c>
      <c r="D46" s="326"/>
      <c r="E46" s="223" t="s">
        <v>342</v>
      </c>
      <c r="F46" s="223" t="s">
        <v>69</v>
      </c>
      <c r="G46" s="326"/>
      <c r="H46" s="238" t="s">
        <v>347</v>
      </c>
      <c r="I46" s="238" t="s">
        <v>69</v>
      </c>
      <c r="K46" s="53"/>
    </row>
    <row r="47" spans="2:14" ht="23.4" customHeight="1" x14ac:dyDescent="0.3">
      <c r="B47" s="237" t="s">
        <v>251</v>
      </c>
      <c r="C47" s="367">
        <v>708</v>
      </c>
      <c r="D47" s="326"/>
      <c r="E47" s="342" t="s">
        <v>182</v>
      </c>
      <c r="F47" s="347">
        <v>217</v>
      </c>
      <c r="G47" s="326"/>
      <c r="H47" s="239" t="s">
        <v>260</v>
      </c>
      <c r="I47" s="240">
        <v>111</v>
      </c>
      <c r="K47" s="53"/>
    </row>
    <row r="48" spans="2:14" ht="19.05" customHeight="1" x14ac:dyDescent="0.3">
      <c r="B48" s="233" t="s">
        <v>257</v>
      </c>
      <c r="C48" s="234">
        <v>320</v>
      </c>
      <c r="D48" s="326"/>
      <c r="E48" s="342" t="s">
        <v>183</v>
      </c>
      <c r="F48" s="347">
        <v>223</v>
      </c>
      <c r="G48" s="326"/>
      <c r="H48" s="239" t="s">
        <v>261</v>
      </c>
      <c r="I48" s="240">
        <v>170</v>
      </c>
      <c r="K48" s="53"/>
    </row>
    <row r="49" spans="2:11" ht="19.05" customHeight="1" x14ac:dyDescent="0.3">
      <c r="B49" s="232" t="s">
        <v>344</v>
      </c>
      <c r="C49" s="232" t="s">
        <v>69</v>
      </c>
      <c r="D49" s="326"/>
      <c r="E49" s="342" t="s">
        <v>184</v>
      </c>
      <c r="F49" s="347">
        <v>287</v>
      </c>
      <c r="G49" s="327"/>
      <c r="H49" s="239" t="s">
        <v>262</v>
      </c>
      <c r="I49" s="240">
        <v>109</v>
      </c>
      <c r="K49" s="53"/>
    </row>
    <row r="50" spans="2:11" ht="19.05" customHeight="1" x14ac:dyDescent="0.3">
      <c r="B50" s="233" t="s">
        <v>153</v>
      </c>
      <c r="C50" s="234">
        <v>170</v>
      </c>
      <c r="D50" s="326"/>
      <c r="E50" s="342" t="s">
        <v>185</v>
      </c>
      <c r="F50" s="347">
        <v>299</v>
      </c>
      <c r="G50" s="326"/>
      <c r="H50" s="239" t="s">
        <v>263</v>
      </c>
      <c r="I50" s="240">
        <v>95</v>
      </c>
      <c r="K50" s="53"/>
    </row>
    <row r="51" spans="2:11" ht="19.05" customHeight="1" x14ac:dyDescent="0.3">
      <c r="B51" s="234" t="s">
        <v>154</v>
      </c>
      <c r="C51" s="234">
        <v>248</v>
      </c>
      <c r="D51" s="326"/>
      <c r="E51" s="363" t="s">
        <v>186</v>
      </c>
      <c r="F51" s="364">
        <v>280</v>
      </c>
      <c r="G51" s="326"/>
      <c r="H51" s="239" t="s">
        <v>264</v>
      </c>
      <c r="I51" s="240">
        <v>106</v>
      </c>
      <c r="K51" s="53"/>
    </row>
    <row r="52" spans="2:11" ht="19.05" customHeight="1" x14ac:dyDescent="0.3">
      <c r="B52" s="234" t="s">
        <v>155</v>
      </c>
      <c r="C52" s="234">
        <v>254</v>
      </c>
      <c r="D52" s="326"/>
      <c r="E52" s="363" t="s">
        <v>464</v>
      </c>
      <c r="F52" s="364">
        <v>262</v>
      </c>
      <c r="G52" s="326"/>
      <c r="H52" s="242" t="s">
        <v>265</v>
      </c>
      <c r="I52" s="243">
        <v>99</v>
      </c>
      <c r="K52" s="53"/>
    </row>
    <row r="53" spans="2:11" ht="19.05" customHeight="1" x14ac:dyDescent="0.3">
      <c r="B53" s="234" t="s">
        <v>156</v>
      </c>
      <c r="C53" s="234">
        <v>154</v>
      </c>
      <c r="D53" s="326"/>
      <c r="E53" s="363" t="s">
        <v>465</v>
      </c>
      <c r="F53" s="364">
        <v>294</v>
      </c>
      <c r="G53" s="326"/>
      <c r="H53" s="244" t="s">
        <v>266</v>
      </c>
      <c r="I53" s="240">
        <v>290</v>
      </c>
      <c r="K53" s="53"/>
    </row>
    <row r="54" spans="2:11" ht="33.6" customHeight="1" x14ac:dyDescent="0.3">
      <c r="B54" s="234" t="s">
        <v>157</v>
      </c>
      <c r="C54" s="234">
        <v>216</v>
      </c>
      <c r="D54" s="326"/>
      <c r="E54" s="241" t="s">
        <v>126</v>
      </c>
      <c r="F54" s="254" t="s">
        <v>127</v>
      </c>
      <c r="G54" s="326"/>
      <c r="H54" s="239" t="s">
        <v>267</v>
      </c>
      <c r="I54" s="240">
        <v>360</v>
      </c>
      <c r="K54" s="53"/>
    </row>
    <row r="55" spans="2:11" ht="24" customHeight="1" x14ac:dyDescent="0.3">
      <c r="B55" s="234" t="s">
        <v>158</v>
      </c>
      <c r="C55" s="234">
        <v>200</v>
      </c>
      <c r="D55" s="326"/>
      <c r="E55" s="342" t="s">
        <v>317</v>
      </c>
      <c r="F55" s="347">
        <v>284</v>
      </c>
      <c r="G55" s="326"/>
      <c r="H55" s="180"/>
      <c r="I55" s="180"/>
      <c r="K55" s="53"/>
    </row>
    <row r="56" spans="2:11" ht="34.799999999999997" customHeight="1" x14ac:dyDescent="0.3">
      <c r="B56" s="235" t="s">
        <v>122</v>
      </c>
      <c r="C56" s="235" t="s">
        <v>69</v>
      </c>
      <c r="D56" s="326"/>
      <c r="E56" s="342" t="s">
        <v>318</v>
      </c>
      <c r="F56" s="347">
        <v>272.5</v>
      </c>
      <c r="G56" s="326"/>
      <c r="H56" s="180"/>
      <c r="I56" s="180"/>
      <c r="K56" s="53"/>
    </row>
    <row r="57" spans="2:11" ht="19.05" customHeight="1" x14ac:dyDescent="0.3">
      <c r="B57" s="233" t="s">
        <v>159</v>
      </c>
      <c r="C57" s="234">
        <v>224</v>
      </c>
      <c r="D57" s="326"/>
      <c r="E57" s="223" t="s">
        <v>118</v>
      </c>
      <c r="F57" s="224" t="s">
        <v>69</v>
      </c>
      <c r="G57" s="326"/>
      <c r="H57" s="180"/>
      <c r="I57" s="180"/>
      <c r="K57" s="53"/>
    </row>
    <row r="58" spans="2:11" ht="19.05" customHeight="1" x14ac:dyDescent="0.3">
      <c r="B58" s="233" t="s">
        <v>160</v>
      </c>
      <c r="C58" s="234">
        <v>216</v>
      </c>
      <c r="D58" s="326"/>
      <c r="E58" s="333" t="s">
        <v>319</v>
      </c>
      <c r="F58" s="334">
        <v>64</v>
      </c>
      <c r="G58" s="326"/>
      <c r="H58" s="180"/>
      <c r="I58" s="180"/>
      <c r="K58" s="53"/>
    </row>
    <row r="59" spans="2:11" ht="24.6" customHeight="1" x14ac:dyDescent="0.3">
      <c r="B59" s="233" t="s">
        <v>161</v>
      </c>
      <c r="C59" s="234">
        <v>300</v>
      </c>
      <c r="D59" s="326"/>
      <c r="E59" s="337" t="s">
        <v>320</v>
      </c>
      <c r="F59" s="337">
        <v>61.63</v>
      </c>
      <c r="G59" s="326"/>
      <c r="H59" s="180"/>
      <c r="I59" s="180"/>
      <c r="K59" s="53"/>
    </row>
    <row r="60" spans="2:11" ht="19.05" customHeight="1" x14ac:dyDescent="0.3">
      <c r="B60" s="233" t="s">
        <v>162</v>
      </c>
      <c r="C60" s="234">
        <v>212</v>
      </c>
      <c r="D60" s="326"/>
      <c r="E60" s="340" t="s">
        <v>321</v>
      </c>
      <c r="F60" s="341">
        <v>59.63</v>
      </c>
      <c r="G60" s="326"/>
      <c r="H60" s="180"/>
      <c r="I60" s="180"/>
      <c r="K60" s="53"/>
    </row>
    <row r="61" spans="2:11" ht="19.05" customHeight="1" x14ac:dyDescent="0.3">
      <c r="B61" s="235" t="s">
        <v>259</v>
      </c>
      <c r="C61" s="235" t="s">
        <v>69</v>
      </c>
      <c r="D61" s="326"/>
      <c r="E61" s="223" t="s">
        <v>343</v>
      </c>
      <c r="F61" s="223" t="s">
        <v>69</v>
      </c>
      <c r="G61" s="326"/>
      <c r="H61" s="180"/>
      <c r="I61" s="180"/>
      <c r="K61" s="53"/>
    </row>
    <row r="62" spans="2:11" ht="24.6" customHeight="1" x14ac:dyDescent="0.3">
      <c r="B62" s="233" t="s">
        <v>258</v>
      </c>
      <c r="C62" s="233">
        <v>152</v>
      </c>
      <c r="D62" s="326"/>
      <c r="E62" s="342" t="s">
        <v>322</v>
      </c>
      <c r="F62" s="342">
        <v>62.63</v>
      </c>
      <c r="G62" s="326"/>
      <c r="H62" s="326"/>
      <c r="I62" s="326"/>
    </row>
    <row r="63" spans="2:11" ht="20.399999999999999" customHeight="1" x14ac:dyDescent="0.3">
      <c r="B63" s="180"/>
      <c r="C63" s="180"/>
      <c r="D63" s="111"/>
      <c r="E63" s="342" t="s">
        <v>323</v>
      </c>
      <c r="F63" s="342">
        <v>58.38</v>
      </c>
      <c r="G63" s="111"/>
      <c r="H63" s="111"/>
      <c r="I63" s="111"/>
    </row>
    <row r="64" spans="2:11" x14ac:dyDescent="0.3">
      <c r="B64" s="180"/>
      <c r="C64" s="180"/>
      <c r="D64" s="111"/>
      <c r="E64" s="180"/>
      <c r="F64" s="180"/>
      <c r="G64" s="111"/>
      <c r="H64" s="111"/>
      <c r="I64" s="111"/>
    </row>
  </sheetData>
  <mergeCells count="9">
    <mergeCell ref="E10:F10"/>
    <mergeCell ref="B40:C40"/>
    <mergeCell ref="B29:C29"/>
    <mergeCell ref="B31:C31"/>
    <mergeCell ref="B1:C1"/>
    <mergeCell ref="B2:C2"/>
    <mergeCell ref="E2:F3"/>
    <mergeCell ref="E11:F11"/>
    <mergeCell ref="B22:C22"/>
  </mergeCells>
  <printOptions horizontalCentered="1"/>
  <pageMargins left="0.39370078740157483" right="0.39370078740157483" top="0.78740157480314965" bottom="0.78740157480314965" header="0.31496062992125984" footer="0.31496062992125984"/>
  <pageSetup paperSize="9" fitToWidth="0" orientation="portrait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dimension ref="A1:AX37"/>
  <sheetViews>
    <sheetView topLeftCell="A13" zoomScaleNormal="100" workbookViewId="0">
      <pane xSplit="1" topLeftCell="B1" activePane="topRight" state="frozen"/>
      <selection sqref="A1:C1"/>
      <selection pane="topRight" activeCell="AY25" sqref="AY25"/>
    </sheetView>
  </sheetViews>
  <sheetFormatPr defaultRowHeight="14.4" x14ac:dyDescent="0.3"/>
  <cols>
    <col min="1" max="1" width="22.88671875" style="106" customWidth="1"/>
    <col min="2" max="9" width="5.5546875" style="106" customWidth="1"/>
    <col min="10" max="10" width="6.44140625" style="106" customWidth="1"/>
    <col min="11" max="11" width="6.5546875" style="106" customWidth="1"/>
    <col min="12" max="13" width="7.5546875" style="106" customWidth="1"/>
    <col min="14" max="14" width="7" style="106" customWidth="1"/>
    <col min="15" max="15" width="6.109375" style="106" customWidth="1"/>
    <col min="16" max="17" width="5.5546875" style="106" hidden="1" customWidth="1"/>
    <col min="18" max="18" width="6.5546875" style="106" customWidth="1"/>
    <col min="19" max="19" width="7.44140625" style="106" customWidth="1"/>
    <col min="20" max="20" width="8.88671875" style="106"/>
    <col min="22" max="23" width="9.109375" hidden="1" customWidth="1"/>
    <col min="24" max="29" width="5.6640625" style="8" hidden="1" customWidth="1"/>
    <col min="30" max="30" width="5.6640625" hidden="1" customWidth="1"/>
    <col min="31" max="31" width="9.109375" hidden="1" customWidth="1"/>
    <col min="32" max="37" width="5.6640625" style="8" hidden="1" customWidth="1"/>
    <col min="38" max="38" width="5.6640625" hidden="1" customWidth="1"/>
    <col min="39" max="39" width="1.33203125" hidden="1" customWidth="1"/>
    <col min="40" max="41" width="16.33203125" hidden="1" customWidth="1"/>
    <col min="42" max="42" width="24" hidden="1" customWidth="1"/>
    <col min="43" max="50" width="9.109375" hidden="1" customWidth="1"/>
    <col min="51" max="51" width="9.109375" customWidth="1"/>
  </cols>
  <sheetData>
    <row r="1" spans="1:50" ht="16.8" thickBot="1" x14ac:dyDescent="0.45">
      <c r="A1" s="394" t="s">
        <v>494</v>
      </c>
      <c r="B1" s="180"/>
      <c r="C1" s="180"/>
      <c r="D1" s="180"/>
      <c r="E1" s="180"/>
      <c r="F1" s="179"/>
      <c r="G1" s="180"/>
      <c r="H1" s="180"/>
      <c r="I1" s="180"/>
      <c r="J1" s="180"/>
      <c r="K1" s="180"/>
      <c r="L1" s="180"/>
      <c r="M1" s="180"/>
      <c r="N1" s="207"/>
      <c r="O1" s="208"/>
      <c r="P1" s="180"/>
      <c r="Q1" s="180"/>
      <c r="R1" s="180"/>
      <c r="S1" s="180"/>
      <c r="T1" s="180"/>
      <c r="X1" s="7"/>
      <c r="AF1" s="7"/>
    </row>
    <row r="2" spans="1:50" ht="92.25" customHeight="1" x14ac:dyDescent="0.3">
      <c r="A2" s="565" t="s">
        <v>52</v>
      </c>
      <c r="B2" s="568" t="s">
        <v>53</v>
      </c>
      <c r="C2" s="560" t="s">
        <v>119</v>
      </c>
      <c r="D2" s="560" t="s">
        <v>54</v>
      </c>
      <c r="E2" s="560" t="s">
        <v>55</v>
      </c>
      <c r="F2" s="560" t="s">
        <v>56</v>
      </c>
      <c r="G2" s="560" t="s">
        <v>57</v>
      </c>
      <c r="H2" s="560" t="s">
        <v>58</v>
      </c>
      <c r="I2" s="560" t="s">
        <v>120</v>
      </c>
      <c r="J2" s="560" t="s">
        <v>59</v>
      </c>
      <c r="K2" s="560" t="s">
        <v>60</v>
      </c>
      <c r="L2" s="560" t="s">
        <v>61</v>
      </c>
      <c r="M2" s="560" t="s">
        <v>351</v>
      </c>
      <c r="N2" s="560" t="s">
        <v>292</v>
      </c>
      <c r="O2" s="560" t="s">
        <v>62</v>
      </c>
      <c r="P2" s="182"/>
      <c r="Q2" s="182"/>
      <c r="R2" s="560" t="s">
        <v>63</v>
      </c>
      <c r="S2" s="574" t="s">
        <v>64</v>
      </c>
      <c r="T2" s="560" t="s">
        <v>442</v>
      </c>
      <c r="U2" s="5"/>
      <c r="X2" s="570" t="s">
        <v>65</v>
      </c>
      <c r="Y2" s="571"/>
      <c r="Z2" s="571"/>
      <c r="AA2" s="571"/>
      <c r="AB2" s="571"/>
      <c r="AC2" s="571"/>
      <c r="AD2" s="571"/>
      <c r="AF2" s="570" t="s">
        <v>65</v>
      </c>
      <c r="AG2" s="571"/>
      <c r="AH2" s="571"/>
      <c r="AI2" s="571"/>
      <c r="AJ2" s="571"/>
      <c r="AK2" s="571"/>
      <c r="AL2" s="571"/>
    </row>
    <row r="3" spans="1:50" ht="16.5" customHeight="1" x14ac:dyDescent="0.3">
      <c r="A3" s="566"/>
      <c r="B3" s="569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183" t="s">
        <v>66</v>
      </c>
      <c r="Q3" s="183" t="s">
        <v>67</v>
      </c>
      <c r="R3" s="561"/>
      <c r="S3" s="575"/>
      <c r="T3" s="561"/>
      <c r="U3" s="5"/>
      <c r="X3" s="570"/>
      <c r="Y3" s="571"/>
      <c r="Z3" s="571"/>
      <c r="AA3" s="571"/>
      <c r="AB3" s="571"/>
      <c r="AC3" s="571"/>
      <c r="AD3" s="571"/>
      <c r="AF3" s="570"/>
      <c r="AG3" s="571"/>
      <c r="AH3" s="571"/>
      <c r="AI3" s="571"/>
      <c r="AJ3" s="571"/>
      <c r="AK3" s="571"/>
      <c r="AL3" s="571"/>
    </row>
    <row r="4" spans="1:50" ht="16.5" customHeight="1" thickBot="1" x14ac:dyDescent="0.35">
      <c r="A4" s="567"/>
      <c r="B4" s="195" t="s">
        <v>68</v>
      </c>
      <c r="C4" s="196" t="s">
        <v>68</v>
      </c>
      <c r="D4" s="196" t="s">
        <v>68</v>
      </c>
      <c r="E4" s="196" t="s">
        <v>68</v>
      </c>
      <c r="F4" s="196" t="s">
        <v>68</v>
      </c>
      <c r="G4" s="196" t="s">
        <v>68</v>
      </c>
      <c r="H4" s="196" t="s">
        <v>68</v>
      </c>
      <c r="I4" s="196" t="s">
        <v>68</v>
      </c>
      <c r="J4" s="196" t="s">
        <v>68</v>
      </c>
      <c r="K4" s="197" t="s">
        <v>69</v>
      </c>
      <c r="L4" s="197" t="s">
        <v>68</v>
      </c>
      <c r="M4" s="197" t="s">
        <v>68</v>
      </c>
      <c r="N4" s="197" t="s">
        <v>68</v>
      </c>
      <c r="O4" s="197" t="s">
        <v>69</v>
      </c>
      <c r="P4" s="198"/>
      <c r="Q4" s="198"/>
      <c r="R4" s="199" t="s">
        <v>69</v>
      </c>
      <c r="S4" s="199" t="s">
        <v>69</v>
      </c>
      <c r="T4" s="197" t="s">
        <v>69</v>
      </c>
      <c r="U4" s="5"/>
      <c r="X4" s="9" t="s">
        <v>70</v>
      </c>
      <c r="Y4" s="10" t="s">
        <v>71</v>
      </c>
      <c r="Z4" s="10" t="s">
        <v>72</v>
      </c>
      <c r="AA4" s="10" t="s">
        <v>66</v>
      </c>
      <c r="AB4" s="10" t="s">
        <v>67</v>
      </c>
      <c r="AC4" s="10" t="s">
        <v>73</v>
      </c>
      <c r="AD4" s="10" t="s">
        <v>74</v>
      </c>
      <c r="AF4" s="9" t="s">
        <v>70</v>
      </c>
      <c r="AG4" s="10" t="s">
        <v>71</v>
      </c>
      <c r="AH4" s="10" t="s">
        <v>72</v>
      </c>
      <c r="AI4" s="10" t="s">
        <v>66</v>
      </c>
      <c r="AJ4" s="10" t="s">
        <v>67</v>
      </c>
      <c r="AK4" s="10" t="s">
        <v>73</v>
      </c>
      <c r="AL4" s="10" t="s">
        <v>74</v>
      </c>
      <c r="AN4" s="11" t="s">
        <v>75</v>
      </c>
      <c r="AO4" s="8"/>
    </row>
    <row r="5" spans="1:50" ht="14.4" customHeight="1" x14ac:dyDescent="0.3">
      <c r="A5" s="217" t="s">
        <v>76</v>
      </c>
      <c r="B5" s="218">
        <v>530</v>
      </c>
      <c r="C5" s="219">
        <v>520</v>
      </c>
      <c r="D5" s="219">
        <v>520</v>
      </c>
      <c r="E5" s="562" t="s">
        <v>315</v>
      </c>
      <c r="F5" s="219"/>
      <c r="G5" s="219"/>
      <c r="H5" s="562" t="s">
        <v>315</v>
      </c>
      <c r="I5" s="219"/>
      <c r="J5" s="219"/>
      <c r="K5" s="219"/>
      <c r="L5" s="219">
        <v>508</v>
      </c>
      <c r="M5" s="219">
        <v>520</v>
      </c>
      <c r="N5" s="368">
        <v>450</v>
      </c>
      <c r="O5" s="368">
        <v>450</v>
      </c>
      <c r="P5" s="368">
        <v>450</v>
      </c>
      <c r="Q5" s="368">
        <v>450</v>
      </c>
      <c r="R5" s="368">
        <v>500</v>
      </c>
      <c r="S5" s="369"/>
      <c r="T5" s="368">
        <v>490</v>
      </c>
      <c r="U5" s="12"/>
      <c r="V5" s="572" t="e">
        <f>+AVERAGE(#REF!)</f>
        <v>#REF!</v>
      </c>
      <c r="W5" s="13">
        <f t="shared" ref="W5:W18" si="0">IF(SUM(B5:O5)&lt;&gt;0,AVERAGE(B5:O5),0)</f>
        <v>499.71428571428572</v>
      </c>
      <c r="X5" s="14">
        <v>0.46</v>
      </c>
      <c r="Y5" s="15"/>
      <c r="Z5" s="15"/>
      <c r="AA5" s="15"/>
      <c r="AB5" s="15"/>
      <c r="AC5" s="15"/>
      <c r="AD5" s="15"/>
      <c r="AF5" s="16">
        <f>IF(X5&gt;0,100*X5,"")</f>
        <v>46</v>
      </c>
      <c r="AG5" s="16" t="str">
        <f t="shared" ref="AG5:AL16" si="1">IF(Y5&gt;0,100*Y5,"")</f>
        <v/>
      </c>
      <c r="AH5" s="16" t="str">
        <f t="shared" si="1"/>
        <v/>
      </c>
      <c r="AI5" s="16" t="str">
        <f t="shared" si="1"/>
        <v/>
      </c>
      <c r="AJ5" s="16" t="str">
        <f t="shared" si="1"/>
        <v/>
      </c>
      <c r="AK5" s="16" t="str">
        <f t="shared" si="1"/>
        <v/>
      </c>
      <c r="AL5" s="16" t="str">
        <f t="shared" si="1"/>
        <v/>
      </c>
    </row>
    <row r="6" spans="1:50" x14ac:dyDescent="0.3">
      <c r="A6" s="220" t="s">
        <v>77</v>
      </c>
      <c r="B6" s="221">
        <v>380</v>
      </c>
      <c r="C6" s="222">
        <v>390</v>
      </c>
      <c r="D6" s="222">
        <v>385</v>
      </c>
      <c r="E6" s="563"/>
      <c r="F6" s="222">
        <v>410</v>
      </c>
      <c r="G6" s="222"/>
      <c r="H6" s="563"/>
      <c r="I6" s="222">
        <v>520</v>
      </c>
      <c r="J6" s="222">
        <v>410</v>
      </c>
      <c r="K6" s="222"/>
      <c r="L6" s="222">
        <v>400</v>
      </c>
      <c r="M6" s="222">
        <v>380</v>
      </c>
      <c r="N6" s="369">
        <v>320</v>
      </c>
      <c r="O6" s="369">
        <v>385</v>
      </c>
      <c r="P6" s="369">
        <v>385</v>
      </c>
      <c r="Q6" s="369">
        <v>385</v>
      </c>
      <c r="R6" s="369">
        <v>375</v>
      </c>
      <c r="S6" s="369"/>
      <c r="T6" s="369">
        <v>340</v>
      </c>
      <c r="U6" s="5"/>
      <c r="V6" s="573"/>
      <c r="W6" s="13">
        <f t="shared" si="0"/>
        <v>398</v>
      </c>
      <c r="X6" s="14">
        <v>0.32</v>
      </c>
      <c r="Y6" s="15"/>
      <c r="Z6" s="15"/>
      <c r="AA6" s="15"/>
      <c r="AB6" s="15"/>
      <c r="AC6" s="15"/>
      <c r="AD6" s="15"/>
      <c r="AF6" s="16">
        <f t="shared" ref="AF6:AL27" si="2">IF(X6&gt;0,100*X6,"")</f>
        <v>32</v>
      </c>
      <c r="AG6" s="16" t="str">
        <f t="shared" si="1"/>
        <v/>
      </c>
      <c r="AH6" s="16" t="str">
        <f t="shared" si="1"/>
        <v/>
      </c>
      <c r="AI6" s="16" t="str">
        <f t="shared" si="1"/>
        <v/>
      </c>
      <c r="AJ6" s="16" t="str">
        <f t="shared" si="1"/>
        <v/>
      </c>
      <c r="AK6" s="16" t="str">
        <f t="shared" si="1"/>
        <v/>
      </c>
      <c r="AL6" s="16" t="str">
        <f t="shared" si="1"/>
        <v/>
      </c>
    </row>
    <row r="7" spans="1:50" x14ac:dyDescent="0.3">
      <c r="A7" s="220" t="s">
        <v>78</v>
      </c>
      <c r="B7" s="221">
        <v>330</v>
      </c>
      <c r="C7" s="222">
        <v>325</v>
      </c>
      <c r="D7" s="222">
        <v>320</v>
      </c>
      <c r="E7" s="563"/>
      <c r="F7" s="222"/>
      <c r="G7" s="222"/>
      <c r="H7" s="563"/>
      <c r="I7" s="222"/>
      <c r="J7" s="222">
        <v>395</v>
      </c>
      <c r="K7" s="222"/>
      <c r="L7" s="222">
        <v>325</v>
      </c>
      <c r="M7" s="222">
        <v>321</v>
      </c>
      <c r="N7" s="369">
        <v>310</v>
      </c>
      <c r="O7" s="369">
        <v>334</v>
      </c>
      <c r="P7" s="369">
        <v>334</v>
      </c>
      <c r="Q7" s="369">
        <v>334</v>
      </c>
      <c r="R7" s="369">
        <v>421</v>
      </c>
      <c r="S7" s="369"/>
      <c r="T7" s="369">
        <v>320</v>
      </c>
      <c r="U7" s="5"/>
      <c r="W7" s="13">
        <f t="shared" si="0"/>
        <v>332.5</v>
      </c>
      <c r="X7" s="14">
        <v>0.27</v>
      </c>
      <c r="Y7" s="15"/>
      <c r="Z7" s="15"/>
      <c r="AA7" s="15">
        <v>0.02</v>
      </c>
      <c r="AB7" s="15">
        <v>0.04</v>
      </c>
      <c r="AC7" s="15"/>
      <c r="AD7" s="15"/>
      <c r="AF7" s="16">
        <f t="shared" si="2"/>
        <v>27</v>
      </c>
      <c r="AG7" s="16" t="str">
        <f t="shared" si="1"/>
        <v/>
      </c>
      <c r="AH7" s="16" t="str">
        <f t="shared" si="1"/>
        <v/>
      </c>
      <c r="AI7" s="16">
        <f t="shared" si="1"/>
        <v>2</v>
      </c>
      <c r="AJ7" s="16">
        <f t="shared" si="1"/>
        <v>4</v>
      </c>
      <c r="AK7" s="16" t="str">
        <f t="shared" si="1"/>
        <v/>
      </c>
      <c r="AL7" s="16" t="str">
        <f t="shared" si="1"/>
        <v/>
      </c>
    </row>
    <row r="8" spans="1:50" s="100" customFormat="1" x14ac:dyDescent="0.3">
      <c r="A8" s="220" t="s">
        <v>480</v>
      </c>
      <c r="B8" s="221">
        <v>350</v>
      </c>
      <c r="C8" s="222">
        <v>340</v>
      </c>
      <c r="D8" s="222"/>
      <c r="E8" s="563"/>
      <c r="F8" s="222"/>
      <c r="G8" s="222"/>
      <c r="H8" s="563"/>
      <c r="I8" s="222"/>
      <c r="J8" s="222"/>
      <c r="K8" s="222"/>
      <c r="L8" s="222"/>
      <c r="M8" s="222"/>
      <c r="N8" s="369"/>
      <c r="O8" s="369"/>
      <c r="P8" s="369"/>
      <c r="Q8" s="369"/>
      <c r="R8" s="369"/>
      <c r="S8" s="369"/>
      <c r="T8" s="369"/>
      <c r="U8" s="101"/>
      <c r="W8" s="102"/>
      <c r="X8" s="103"/>
      <c r="Y8" s="104"/>
      <c r="Z8" s="104"/>
      <c r="AA8" s="104"/>
      <c r="AB8" s="104"/>
      <c r="AC8" s="104"/>
      <c r="AD8" s="104"/>
      <c r="AF8" s="105"/>
      <c r="AG8" s="105"/>
      <c r="AH8" s="105"/>
      <c r="AI8" s="105"/>
      <c r="AJ8" s="105"/>
      <c r="AK8" s="105"/>
      <c r="AL8" s="105"/>
    </row>
    <row r="9" spans="1:50" x14ac:dyDescent="0.3">
      <c r="A9" s="220" t="s">
        <v>79</v>
      </c>
      <c r="B9" s="221"/>
      <c r="C9" s="222"/>
      <c r="D9" s="222"/>
      <c r="E9" s="563"/>
      <c r="F9" s="222"/>
      <c r="G9" s="222"/>
      <c r="H9" s="563"/>
      <c r="I9" s="222"/>
      <c r="J9" s="222">
        <v>310</v>
      </c>
      <c r="K9" s="222"/>
      <c r="L9" s="222">
        <v>280</v>
      </c>
      <c r="M9" s="222"/>
      <c r="N9" s="369"/>
      <c r="O9" s="369">
        <v>315</v>
      </c>
      <c r="P9" s="369">
        <v>315</v>
      </c>
      <c r="Q9" s="369">
        <v>315</v>
      </c>
      <c r="R9" s="369"/>
      <c r="S9" s="369"/>
      <c r="T9" s="369"/>
      <c r="U9" s="5"/>
      <c r="W9" s="13">
        <f t="shared" si="0"/>
        <v>301.66666666666669</v>
      </c>
      <c r="X9" s="14">
        <v>0.21</v>
      </c>
      <c r="Y9" s="15"/>
      <c r="Z9" s="15"/>
      <c r="AA9" s="15"/>
      <c r="AB9" s="15"/>
      <c r="AC9" s="15">
        <v>0.24</v>
      </c>
      <c r="AD9" s="15"/>
      <c r="AF9" s="16">
        <f t="shared" si="2"/>
        <v>21</v>
      </c>
      <c r="AG9" s="16" t="str">
        <f t="shared" si="1"/>
        <v/>
      </c>
      <c r="AH9" s="16" t="str">
        <f t="shared" si="1"/>
        <v/>
      </c>
      <c r="AI9" s="16" t="str">
        <f t="shared" si="1"/>
        <v/>
      </c>
      <c r="AJ9" s="16" t="str">
        <f t="shared" si="1"/>
        <v/>
      </c>
      <c r="AK9" s="16">
        <f t="shared" si="1"/>
        <v>24</v>
      </c>
      <c r="AL9" s="16" t="str">
        <f t="shared" si="1"/>
        <v/>
      </c>
    </row>
    <row r="10" spans="1:50" ht="15" thickBot="1" x14ac:dyDescent="0.35">
      <c r="A10" s="213" t="s">
        <v>80</v>
      </c>
      <c r="B10" s="214">
        <v>320</v>
      </c>
      <c r="C10" s="215">
        <v>300</v>
      </c>
      <c r="D10" s="215"/>
      <c r="E10" s="563"/>
      <c r="F10" s="215"/>
      <c r="G10" s="215"/>
      <c r="H10" s="563"/>
      <c r="I10" s="215"/>
      <c r="J10" s="215">
        <v>245</v>
      </c>
      <c r="K10" s="215"/>
      <c r="L10" s="215"/>
      <c r="M10" s="215"/>
      <c r="N10" s="216"/>
      <c r="O10" s="216"/>
      <c r="P10" s="216"/>
      <c r="Q10" s="216"/>
      <c r="R10" s="216"/>
      <c r="S10" s="216"/>
      <c r="T10" s="216"/>
      <c r="U10" s="5"/>
      <c r="V10" s="18" t="e">
        <f>+#REF!</f>
        <v>#REF!</v>
      </c>
      <c r="W10" s="13">
        <f t="shared" si="0"/>
        <v>288.33333333333331</v>
      </c>
      <c r="X10" s="19"/>
      <c r="Y10" s="20">
        <v>0.4</v>
      </c>
      <c r="Z10" s="20"/>
      <c r="AA10" s="20"/>
      <c r="AB10" s="20"/>
      <c r="AC10" s="20"/>
      <c r="AD10" s="20"/>
      <c r="AF10" s="21" t="str">
        <f t="shared" si="2"/>
        <v/>
      </c>
      <c r="AG10" s="21">
        <f t="shared" si="1"/>
        <v>40</v>
      </c>
      <c r="AH10" s="21" t="str">
        <f t="shared" si="1"/>
        <v/>
      </c>
      <c r="AI10" s="21" t="str">
        <f t="shared" si="1"/>
        <v/>
      </c>
      <c r="AJ10" s="21" t="str">
        <f t="shared" si="1"/>
        <v/>
      </c>
      <c r="AK10" s="21" t="str">
        <f t="shared" si="1"/>
        <v/>
      </c>
      <c r="AL10" s="21" t="str">
        <f t="shared" si="1"/>
        <v/>
      </c>
    </row>
    <row r="11" spans="1:50" x14ac:dyDescent="0.3">
      <c r="A11" s="209" t="s">
        <v>81</v>
      </c>
      <c r="B11" s="210">
        <v>145</v>
      </c>
      <c r="C11" s="211">
        <v>140</v>
      </c>
      <c r="D11" s="211"/>
      <c r="E11" s="563"/>
      <c r="F11" s="211"/>
      <c r="G11" s="211"/>
      <c r="H11" s="563"/>
      <c r="I11" s="211"/>
      <c r="J11" s="211"/>
      <c r="K11" s="211"/>
      <c r="L11" s="211">
        <v>128</v>
      </c>
      <c r="M11" s="211">
        <v>130</v>
      </c>
      <c r="N11" s="212">
        <v>215</v>
      </c>
      <c r="O11" s="212"/>
      <c r="P11" s="212"/>
      <c r="Q11" s="212"/>
      <c r="R11" s="212"/>
      <c r="S11" s="212"/>
      <c r="T11" s="212"/>
      <c r="U11" s="5"/>
      <c r="W11" s="13">
        <f t="shared" si="0"/>
        <v>151.6</v>
      </c>
      <c r="X11" s="22"/>
      <c r="Y11" s="23"/>
      <c r="Z11" s="23"/>
      <c r="AA11" s="23"/>
      <c r="AB11" s="23">
        <v>0.21</v>
      </c>
      <c r="AC11" s="23">
        <v>0.3</v>
      </c>
      <c r="AD11" s="23"/>
      <c r="AF11" s="24" t="str">
        <f t="shared" si="2"/>
        <v/>
      </c>
      <c r="AG11" s="24" t="str">
        <f t="shared" si="1"/>
        <v/>
      </c>
      <c r="AH11" s="24" t="str">
        <f t="shared" si="1"/>
        <v/>
      </c>
      <c r="AI11" s="24" t="str">
        <f t="shared" si="1"/>
        <v/>
      </c>
      <c r="AJ11" s="24">
        <f t="shared" si="1"/>
        <v>21</v>
      </c>
      <c r="AK11" s="24">
        <f t="shared" si="1"/>
        <v>30</v>
      </c>
      <c r="AL11" s="24" t="str">
        <f t="shared" si="1"/>
        <v/>
      </c>
      <c r="AQ11" s="25" t="s">
        <v>82</v>
      </c>
      <c r="AR11" s="26"/>
      <c r="AS11" s="27" t="s">
        <v>70</v>
      </c>
      <c r="AT11" s="27" t="s">
        <v>71</v>
      </c>
      <c r="AU11" s="27" t="s">
        <v>72</v>
      </c>
      <c r="AV11" s="27" t="s">
        <v>67</v>
      </c>
      <c r="AW11" s="27" t="s">
        <v>66</v>
      </c>
      <c r="AX11" s="27" t="s">
        <v>73</v>
      </c>
    </row>
    <row r="12" spans="1:50" s="45" customFormat="1" x14ac:dyDescent="0.3">
      <c r="A12" s="87" t="s">
        <v>450</v>
      </c>
      <c r="B12" s="88">
        <v>320</v>
      </c>
      <c r="C12" s="89">
        <v>310</v>
      </c>
      <c r="D12" s="89"/>
      <c r="E12" s="563"/>
      <c r="F12" s="89"/>
      <c r="G12" s="89"/>
      <c r="H12" s="563"/>
      <c r="I12" s="89"/>
      <c r="J12" s="89"/>
      <c r="K12" s="89"/>
      <c r="L12" s="89"/>
      <c r="M12" s="89"/>
      <c r="N12" s="90"/>
      <c r="O12" s="90"/>
      <c r="P12" s="90"/>
      <c r="Q12" s="90"/>
      <c r="R12" s="90"/>
      <c r="S12" s="90"/>
      <c r="T12" s="90"/>
      <c r="U12" s="43"/>
      <c r="W12" s="46"/>
      <c r="X12" s="22"/>
      <c r="Y12" s="23"/>
      <c r="Z12" s="23"/>
      <c r="AA12" s="23"/>
      <c r="AB12" s="23"/>
      <c r="AC12" s="23"/>
      <c r="AD12" s="23"/>
      <c r="AF12" s="24"/>
      <c r="AG12" s="24"/>
      <c r="AH12" s="24"/>
      <c r="AI12" s="24"/>
      <c r="AJ12" s="24"/>
      <c r="AK12" s="24"/>
      <c r="AL12" s="24"/>
      <c r="AQ12" s="86"/>
      <c r="AR12" s="44"/>
      <c r="AS12" s="27"/>
      <c r="AT12" s="27"/>
      <c r="AU12" s="27"/>
      <c r="AV12" s="27"/>
      <c r="AW12" s="27"/>
      <c r="AX12" s="27"/>
    </row>
    <row r="13" spans="1:50" x14ac:dyDescent="0.3">
      <c r="A13" s="203" t="s">
        <v>83</v>
      </c>
      <c r="B13" s="201"/>
      <c r="C13" s="204"/>
      <c r="D13" s="204">
        <v>350</v>
      </c>
      <c r="E13" s="563"/>
      <c r="F13" s="204"/>
      <c r="G13" s="204"/>
      <c r="H13" s="563"/>
      <c r="I13" s="204"/>
      <c r="J13" s="204">
        <v>390</v>
      </c>
      <c r="K13" s="204"/>
      <c r="L13" s="204">
        <v>382</v>
      </c>
      <c r="M13" s="204"/>
      <c r="N13" s="206">
        <v>285</v>
      </c>
      <c r="O13" s="206"/>
      <c r="P13" s="206"/>
      <c r="Q13" s="206"/>
      <c r="R13" s="206"/>
      <c r="S13" s="91"/>
      <c r="T13" s="206"/>
      <c r="U13" s="5"/>
      <c r="W13" s="13">
        <f t="shared" si="0"/>
        <v>351.75</v>
      </c>
      <c r="X13" s="28">
        <v>0.2</v>
      </c>
      <c r="Y13" s="29">
        <v>0.3</v>
      </c>
      <c r="Z13" s="29"/>
      <c r="AA13" s="29"/>
      <c r="AB13" s="29"/>
      <c r="AC13" s="29"/>
      <c r="AD13" s="29"/>
      <c r="AF13" s="30"/>
      <c r="AG13" s="30">
        <v>20</v>
      </c>
      <c r="AH13" s="30">
        <v>30</v>
      </c>
      <c r="AI13" s="30" t="str">
        <f t="shared" si="1"/>
        <v/>
      </c>
      <c r="AJ13" s="30" t="str">
        <f t="shared" si="1"/>
        <v/>
      </c>
      <c r="AK13" s="30" t="str">
        <f t="shared" si="1"/>
        <v/>
      </c>
      <c r="AL13" s="30" t="str">
        <f t="shared" si="1"/>
        <v/>
      </c>
      <c r="AN13" s="17" t="e">
        <f>IF(W13&lt;&gt;"",(W13*10)/(((AF13*10)*$V$5)+((AG13*10)*$V$10)+((AH13*10)*#REF!)),"")</f>
        <v>#REF!</v>
      </c>
      <c r="AO13" s="31"/>
      <c r="AP13" s="32" t="s">
        <v>84</v>
      </c>
      <c r="AQ13" s="33" t="e">
        <f>IF(#REF!&lt;&gt;"",(#REF!*10)/(((AS13*10)*$AS$2)+((AT13*10)*$AS$3)+((AU13*10)*$AS$4)),"")</f>
        <v>#REF!</v>
      </c>
      <c r="AR13" s="26"/>
      <c r="AS13" s="26"/>
      <c r="AT13" s="26">
        <v>20</v>
      </c>
      <c r="AU13" s="26">
        <v>30</v>
      </c>
      <c r="AV13" s="26"/>
      <c r="AW13" s="26"/>
      <c r="AX13" s="26"/>
    </row>
    <row r="14" spans="1:50" x14ac:dyDescent="0.3">
      <c r="A14" s="203" t="s">
        <v>85</v>
      </c>
      <c r="B14" s="201"/>
      <c r="C14" s="204"/>
      <c r="D14" s="204"/>
      <c r="E14" s="563"/>
      <c r="F14" s="204"/>
      <c r="G14" s="204"/>
      <c r="H14" s="563"/>
      <c r="I14" s="204"/>
      <c r="J14" s="204"/>
      <c r="K14" s="204">
        <v>163</v>
      </c>
      <c r="L14" s="204"/>
      <c r="M14" s="204"/>
      <c r="N14" s="206"/>
      <c r="O14" s="206">
        <v>194.5</v>
      </c>
      <c r="P14" s="206">
        <v>194.5</v>
      </c>
      <c r="Q14" s="206">
        <v>194.5</v>
      </c>
      <c r="R14" s="206"/>
      <c r="S14" s="91"/>
      <c r="T14" s="206"/>
      <c r="U14" s="5"/>
      <c r="W14" s="13">
        <f t="shared" si="0"/>
        <v>178.75</v>
      </c>
      <c r="X14" s="34">
        <v>0.04</v>
      </c>
      <c r="Y14" s="29">
        <v>0.12</v>
      </c>
      <c r="Z14" s="29">
        <v>0.12</v>
      </c>
      <c r="AA14" s="29">
        <v>0.1</v>
      </c>
      <c r="AB14" s="29">
        <v>2.5000000000000001E-2</v>
      </c>
      <c r="AC14" s="29">
        <v>0.15</v>
      </c>
      <c r="AD14" s="29"/>
      <c r="AF14" s="30">
        <f t="shared" si="2"/>
        <v>4</v>
      </c>
      <c r="AG14" s="30">
        <f t="shared" si="1"/>
        <v>12</v>
      </c>
      <c r="AH14" s="30">
        <f t="shared" si="1"/>
        <v>12</v>
      </c>
      <c r="AI14" s="30">
        <f t="shared" si="1"/>
        <v>10</v>
      </c>
      <c r="AJ14" s="30">
        <f t="shared" si="1"/>
        <v>2.5</v>
      </c>
      <c r="AK14" s="30">
        <f t="shared" si="1"/>
        <v>15</v>
      </c>
      <c r="AL14" s="30" t="str">
        <f t="shared" si="1"/>
        <v/>
      </c>
      <c r="AN14" s="17" t="e">
        <f>IF(W14&lt;&gt;"",(W14*10)/(((AF14*10)*$V$5)+((AG14*10)*$V$10)+((AH14*10)*#REF!)),"")</f>
        <v>#REF!</v>
      </c>
      <c r="AP14" s="35" t="s">
        <v>86</v>
      </c>
      <c r="AQ14" s="36" t="e">
        <f>IF(#REF!&lt;&gt;"",(#REF!*10)/(((AS14*10)*$AS$2)+((AT14*10)*$AS$3)+((AU14*10)*$AS$4)),"")</f>
        <v>#REF!</v>
      </c>
      <c r="AR14" s="26"/>
      <c r="AS14" s="26">
        <v>5</v>
      </c>
      <c r="AT14" s="26">
        <v>11</v>
      </c>
      <c r="AU14" s="26">
        <v>20</v>
      </c>
      <c r="AV14" s="26"/>
      <c r="AW14" s="26"/>
      <c r="AX14" s="26"/>
    </row>
    <row r="15" spans="1:50" x14ac:dyDescent="0.3">
      <c r="A15" s="200" t="s">
        <v>87</v>
      </c>
      <c r="B15" s="201"/>
      <c r="C15" s="204"/>
      <c r="D15" s="204"/>
      <c r="E15" s="563"/>
      <c r="F15" s="204"/>
      <c r="G15" s="204"/>
      <c r="H15" s="563"/>
      <c r="I15" s="204"/>
      <c r="J15" s="204">
        <v>258</v>
      </c>
      <c r="K15" s="204"/>
      <c r="L15" s="204"/>
      <c r="M15" s="204"/>
      <c r="N15" s="206">
        <v>230</v>
      </c>
      <c r="O15" s="206"/>
      <c r="P15" s="206"/>
      <c r="Q15" s="206"/>
      <c r="R15" s="206"/>
      <c r="S15" s="91"/>
      <c r="T15" s="206"/>
      <c r="U15" s="5"/>
      <c r="W15" s="13">
        <f t="shared" si="0"/>
        <v>244</v>
      </c>
      <c r="X15" s="34">
        <v>0.04</v>
      </c>
      <c r="Y15" s="29">
        <v>0.12</v>
      </c>
      <c r="Z15" s="29">
        <v>0.2</v>
      </c>
      <c r="AA15" s="29">
        <v>0.05</v>
      </c>
      <c r="AB15" s="29"/>
      <c r="AC15" s="29">
        <v>0.12</v>
      </c>
      <c r="AD15" s="29"/>
      <c r="AF15" s="30">
        <f t="shared" si="2"/>
        <v>4</v>
      </c>
      <c r="AG15" s="30">
        <f t="shared" si="1"/>
        <v>12</v>
      </c>
      <c r="AH15" s="30">
        <f t="shared" si="1"/>
        <v>20</v>
      </c>
      <c r="AI15" s="30">
        <f t="shared" si="1"/>
        <v>5</v>
      </c>
      <c r="AJ15" s="30" t="str">
        <f t="shared" si="1"/>
        <v/>
      </c>
      <c r="AK15" s="30">
        <f t="shared" si="1"/>
        <v>12</v>
      </c>
      <c r="AL15" s="30" t="str">
        <f t="shared" si="1"/>
        <v/>
      </c>
      <c r="AN15" s="17" t="e">
        <f>IF(W15&lt;&gt;"",(W15*10)/(((AF15*10)*$V$5)+((AG15*10)*$V$10)+((AH15*10)*#REF!)),"")</f>
        <v>#REF!</v>
      </c>
      <c r="AP15" s="35" t="s">
        <v>88</v>
      </c>
      <c r="AQ15" s="36" t="e">
        <f>IF(#REF!&lt;&gt;"",(#REF!*10)/(((AS15*10)*$AS$2)+((AT15*10)*$AS$3)+((AU15*10)*$AS$4)),"")</f>
        <v>#REF!</v>
      </c>
      <c r="AR15" s="26"/>
      <c r="AS15" s="26">
        <v>1</v>
      </c>
      <c r="AT15" s="26">
        <v>15</v>
      </c>
      <c r="AU15" s="26">
        <v>15</v>
      </c>
      <c r="AV15" s="26"/>
      <c r="AW15" s="26"/>
      <c r="AX15" s="26"/>
    </row>
    <row r="16" spans="1:50" x14ac:dyDescent="0.3">
      <c r="A16" s="200" t="s">
        <v>89</v>
      </c>
      <c r="B16" s="201">
        <v>320</v>
      </c>
      <c r="C16" s="204">
        <v>268</v>
      </c>
      <c r="D16" s="204"/>
      <c r="E16" s="563"/>
      <c r="F16" s="204"/>
      <c r="G16" s="204"/>
      <c r="H16" s="563"/>
      <c r="I16" s="204"/>
      <c r="J16" s="204"/>
      <c r="K16" s="204"/>
      <c r="L16" s="204"/>
      <c r="M16" s="204"/>
      <c r="N16" s="206">
        <v>236</v>
      </c>
      <c r="O16" s="206"/>
      <c r="P16" s="206"/>
      <c r="Q16" s="206"/>
      <c r="R16" s="206"/>
      <c r="S16" s="91"/>
      <c r="T16" s="206"/>
      <c r="U16" s="5"/>
      <c r="W16" s="13">
        <f t="shared" si="0"/>
        <v>274.66666666666669</v>
      </c>
      <c r="X16" s="34">
        <v>0.04</v>
      </c>
      <c r="Y16" s="29">
        <v>0.16</v>
      </c>
      <c r="Z16" s="29">
        <v>0.18</v>
      </c>
      <c r="AA16" s="29"/>
      <c r="AB16" s="29"/>
      <c r="AC16" s="29"/>
      <c r="AD16" s="29"/>
      <c r="AF16" s="30">
        <f t="shared" si="2"/>
        <v>4</v>
      </c>
      <c r="AG16" s="30">
        <f t="shared" si="1"/>
        <v>16</v>
      </c>
      <c r="AH16" s="30">
        <f t="shared" si="1"/>
        <v>18</v>
      </c>
      <c r="AI16" s="30" t="str">
        <f t="shared" si="1"/>
        <v/>
      </c>
      <c r="AJ16" s="30" t="str">
        <f t="shared" si="1"/>
        <v/>
      </c>
      <c r="AK16" s="30" t="str">
        <f t="shared" si="1"/>
        <v/>
      </c>
      <c r="AL16" s="30" t="str">
        <f t="shared" si="1"/>
        <v/>
      </c>
      <c r="AN16" s="17" t="e">
        <f>IF(W16&lt;&gt;"",(W16*10)/(((AF16*10)*$V$5)+((AG16*10)*$V$10)+((AH16*10)*#REF!)),"")</f>
        <v>#REF!</v>
      </c>
      <c r="AP16" s="35" t="s">
        <v>90</v>
      </c>
      <c r="AQ16" s="36" t="e">
        <f>IF(#REF!&lt;&gt;"",(#REF!*10)/(((AS16*10)*$AS$2)+((AT16*10)*$AS$3)+((AU16*10)*$AS$4)),"")</f>
        <v>#REF!</v>
      </c>
      <c r="AR16" s="26"/>
      <c r="AS16" s="26">
        <v>3.5</v>
      </c>
      <c r="AT16" s="26">
        <v>12</v>
      </c>
      <c r="AU16" s="26">
        <v>20</v>
      </c>
      <c r="AV16" s="26"/>
      <c r="AW16" s="26"/>
      <c r="AX16" s="26"/>
    </row>
    <row r="17" spans="1:50" s="168" customFormat="1" x14ac:dyDescent="0.3">
      <c r="A17" s="200" t="s">
        <v>506</v>
      </c>
      <c r="B17" s="201"/>
      <c r="C17" s="204"/>
      <c r="D17" s="204"/>
      <c r="E17" s="563"/>
      <c r="F17" s="204"/>
      <c r="G17" s="204">
        <v>210</v>
      </c>
      <c r="H17" s="563"/>
      <c r="I17" s="204"/>
      <c r="J17" s="204"/>
      <c r="K17" s="204"/>
      <c r="L17" s="204"/>
      <c r="M17" s="204"/>
      <c r="N17" s="206"/>
      <c r="O17" s="206"/>
      <c r="P17" s="206"/>
      <c r="Q17" s="206"/>
      <c r="R17" s="206"/>
      <c r="S17" s="91"/>
      <c r="T17" s="206"/>
      <c r="U17" s="177"/>
      <c r="W17" s="169"/>
      <c r="X17" s="174"/>
      <c r="Y17" s="171"/>
      <c r="Z17" s="171"/>
      <c r="AA17" s="171"/>
      <c r="AB17" s="171"/>
      <c r="AC17" s="171"/>
      <c r="AD17" s="171"/>
      <c r="AF17" s="172"/>
      <c r="AG17" s="172"/>
      <c r="AH17" s="172"/>
      <c r="AI17" s="172"/>
      <c r="AJ17" s="172"/>
      <c r="AK17" s="172"/>
      <c r="AL17" s="172"/>
      <c r="AN17" s="176"/>
      <c r="AP17" s="175"/>
      <c r="AQ17" s="173"/>
      <c r="AR17" s="170"/>
      <c r="AS17" s="170"/>
      <c r="AT17" s="170"/>
      <c r="AU17" s="170"/>
      <c r="AV17" s="170"/>
      <c r="AW17" s="170"/>
      <c r="AX17" s="170"/>
    </row>
    <row r="18" spans="1:50" x14ac:dyDescent="0.3">
      <c r="A18" s="200" t="s">
        <v>91</v>
      </c>
      <c r="B18" s="201"/>
      <c r="C18" s="204"/>
      <c r="D18" s="204"/>
      <c r="E18" s="563"/>
      <c r="F18" s="204"/>
      <c r="G18" s="204"/>
      <c r="H18" s="563"/>
      <c r="I18" s="204"/>
      <c r="J18" s="204"/>
      <c r="K18" s="204"/>
      <c r="L18" s="204"/>
      <c r="M18" s="204"/>
      <c r="N18" s="206"/>
      <c r="O18" s="206"/>
      <c r="P18" s="206"/>
      <c r="Q18" s="206"/>
      <c r="R18" s="206"/>
      <c r="S18" s="91"/>
      <c r="T18" s="206">
        <v>390</v>
      </c>
      <c r="U18" s="5"/>
      <c r="W18" s="13">
        <f t="shared" si="0"/>
        <v>0</v>
      </c>
      <c r="X18" s="34">
        <v>0.05</v>
      </c>
      <c r="Y18" s="29">
        <v>0.1</v>
      </c>
      <c r="Z18" s="29">
        <v>0.25</v>
      </c>
      <c r="AA18" s="29"/>
      <c r="AB18" s="29"/>
      <c r="AC18" s="29"/>
      <c r="AD18" s="29"/>
      <c r="AF18" s="30">
        <f t="shared" si="2"/>
        <v>5</v>
      </c>
      <c r="AG18" s="30">
        <f t="shared" si="2"/>
        <v>10</v>
      </c>
      <c r="AH18" s="30">
        <f t="shared" si="2"/>
        <v>25</v>
      </c>
      <c r="AI18" s="30" t="str">
        <f t="shared" si="2"/>
        <v/>
      </c>
      <c r="AJ18" s="30" t="str">
        <f t="shared" si="2"/>
        <v/>
      </c>
      <c r="AK18" s="30" t="str">
        <f t="shared" si="2"/>
        <v/>
      </c>
      <c r="AL18" s="30" t="str">
        <f t="shared" si="2"/>
        <v/>
      </c>
      <c r="AN18" s="17" t="e">
        <f>IF(W18&lt;&gt;"",(W18*10)/(((AF18*10)*$V$5)+((AG18*10)*$V$10)+((AH18*10)*#REF!)),"")</f>
        <v>#REF!</v>
      </c>
      <c r="AP18" s="35" t="s">
        <v>85</v>
      </c>
      <c r="AQ18" s="36" t="e">
        <f>IF(#REF!&lt;&gt;"",(#REF!*10)/(((AS18*10)*$AS$2)+((AT18*10)*$AS$3)+((AU18*10)*$AS$4)),"")</f>
        <v>#REF!</v>
      </c>
      <c r="AR18" s="26"/>
      <c r="AS18" s="26">
        <v>4</v>
      </c>
      <c r="AT18" s="26">
        <v>12</v>
      </c>
      <c r="AU18" s="26">
        <v>12</v>
      </c>
      <c r="AV18" s="26"/>
      <c r="AW18" s="26"/>
      <c r="AX18" s="26"/>
    </row>
    <row r="19" spans="1:50" s="45" customFormat="1" x14ac:dyDescent="0.3">
      <c r="A19" s="200" t="s">
        <v>95</v>
      </c>
      <c r="B19" s="201"/>
      <c r="C19" s="204"/>
      <c r="D19" s="204"/>
      <c r="E19" s="563"/>
      <c r="F19" s="204"/>
      <c r="G19" s="204"/>
      <c r="H19" s="563"/>
      <c r="I19" s="204"/>
      <c r="J19" s="204"/>
      <c r="K19" s="204"/>
      <c r="L19" s="204">
        <v>390</v>
      </c>
      <c r="M19" s="204">
        <v>391</v>
      </c>
      <c r="N19" s="206"/>
      <c r="O19" s="206"/>
      <c r="P19" s="206"/>
      <c r="Q19" s="206"/>
      <c r="R19" s="206">
        <v>415</v>
      </c>
      <c r="S19" s="91"/>
      <c r="T19" s="206">
        <v>370</v>
      </c>
      <c r="U19" s="43"/>
      <c r="W19" s="46"/>
      <c r="X19" s="50"/>
      <c r="Y19" s="47"/>
      <c r="Z19" s="47"/>
      <c r="AA19" s="47"/>
      <c r="AB19" s="47"/>
      <c r="AC19" s="47"/>
      <c r="AD19" s="47"/>
      <c r="AF19" s="48"/>
      <c r="AG19" s="48"/>
      <c r="AH19" s="48"/>
      <c r="AI19" s="48"/>
      <c r="AJ19" s="48"/>
      <c r="AK19" s="48"/>
      <c r="AL19" s="48"/>
      <c r="AN19" s="52"/>
      <c r="AP19" s="51"/>
      <c r="AQ19" s="49"/>
      <c r="AR19" s="44"/>
      <c r="AS19" s="44"/>
      <c r="AT19" s="44"/>
      <c r="AU19" s="44"/>
      <c r="AV19" s="44"/>
      <c r="AW19" s="44"/>
      <c r="AX19" s="44"/>
    </row>
    <row r="20" spans="1:50" ht="15" customHeight="1" x14ac:dyDescent="0.3">
      <c r="A20" s="200" t="s">
        <v>92</v>
      </c>
      <c r="B20" s="201">
        <v>430</v>
      </c>
      <c r="C20" s="204"/>
      <c r="D20" s="204"/>
      <c r="E20" s="563"/>
      <c r="F20" s="204"/>
      <c r="G20" s="204"/>
      <c r="H20" s="563"/>
      <c r="I20" s="204"/>
      <c r="J20" s="204"/>
      <c r="K20" s="204"/>
      <c r="L20" s="204"/>
      <c r="M20" s="204"/>
      <c r="N20" s="206"/>
      <c r="O20" s="206">
        <v>340</v>
      </c>
      <c r="P20" s="206">
        <v>340</v>
      </c>
      <c r="Q20" s="206">
        <v>340</v>
      </c>
      <c r="R20" s="206"/>
      <c r="S20" s="91"/>
      <c r="T20" s="206">
        <v>380</v>
      </c>
      <c r="U20" s="5"/>
      <c r="W20" s="13">
        <f>IF(SUM(B20:O20)&lt;&gt;0,AVERAGE(B20:O20),0)</f>
        <v>385</v>
      </c>
      <c r="X20" s="28">
        <v>0.08</v>
      </c>
      <c r="Y20" s="29">
        <v>0.15</v>
      </c>
      <c r="Z20" s="29">
        <v>0.25</v>
      </c>
      <c r="AA20" s="29"/>
      <c r="AB20" s="29"/>
      <c r="AC20" s="29"/>
      <c r="AD20" s="29"/>
      <c r="AF20" s="30">
        <f t="shared" si="2"/>
        <v>8</v>
      </c>
      <c r="AG20" s="30">
        <f t="shared" si="2"/>
        <v>15</v>
      </c>
      <c r="AH20" s="30">
        <f t="shared" si="2"/>
        <v>25</v>
      </c>
      <c r="AI20" s="30" t="str">
        <f t="shared" si="2"/>
        <v/>
      </c>
      <c r="AJ20" s="30" t="str">
        <f t="shared" si="2"/>
        <v/>
      </c>
      <c r="AK20" s="30" t="str">
        <f t="shared" si="2"/>
        <v/>
      </c>
      <c r="AL20" s="30" t="str">
        <f t="shared" si="2"/>
        <v/>
      </c>
      <c r="AN20" s="17" t="e">
        <f>IF(W20&lt;&gt;"",(W20*10)/(((AF20*10)*$V$5)+((AG20*10)*$V$10)+((AH20*10)*#REF!)),"")</f>
        <v>#REF!</v>
      </c>
      <c r="AP20" s="35" t="s">
        <v>93</v>
      </c>
      <c r="AQ20" s="36" t="e">
        <f>IF(#REF!&lt;&gt;"",(#REF!*10)/(((AS20*10)*$AS$2)+((AT20*10)*$AS$3)+((AU20*10)*$AS$4)),"")</f>
        <v>#REF!</v>
      </c>
      <c r="AR20" s="26"/>
      <c r="AS20" s="26">
        <v>5</v>
      </c>
      <c r="AT20" s="26">
        <v>11</v>
      </c>
      <c r="AU20" s="26">
        <v>20</v>
      </c>
      <c r="AV20" s="26">
        <v>2</v>
      </c>
      <c r="AW20" s="26">
        <v>18</v>
      </c>
      <c r="AX20" s="26">
        <v>12</v>
      </c>
    </row>
    <row r="21" spans="1:50" s="45" customFormat="1" ht="15" customHeight="1" x14ac:dyDescent="0.3">
      <c r="A21" s="200" t="s">
        <v>460</v>
      </c>
      <c r="B21" s="201"/>
      <c r="C21" s="204"/>
      <c r="D21" s="204"/>
      <c r="E21" s="563"/>
      <c r="F21" s="204"/>
      <c r="G21" s="204"/>
      <c r="H21" s="563"/>
      <c r="I21" s="204"/>
      <c r="J21" s="204">
        <v>230</v>
      </c>
      <c r="K21" s="204"/>
      <c r="L21" s="204"/>
      <c r="M21" s="204"/>
      <c r="N21" s="206"/>
      <c r="O21" s="206"/>
      <c r="P21" s="206"/>
      <c r="Q21" s="206"/>
      <c r="R21" s="206"/>
      <c r="S21" s="91"/>
      <c r="T21" s="206"/>
      <c r="U21" s="43"/>
      <c r="W21" s="46"/>
      <c r="X21" s="28"/>
      <c r="Y21" s="47"/>
      <c r="Z21" s="47"/>
      <c r="AA21" s="47"/>
      <c r="AB21" s="47"/>
      <c r="AC21" s="47"/>
      <c r="AD21" s="47"/>
      <c r="AF21" s="48"/>
      <c r="AG21" s="48"/>
      <c r="AH21" s="48"/>
      <c r="AI21" s="48"/>
      <c r="AJ21" s="48"/>
      <c r="AK21" s="48"/>
      <c r="AL21" s="48"/>
      <c r="AN21" s="67"/>
      <c r="AP21" s="51"/>
      <c r="AQ21" s="49"/>
      <c r="AR21" s="44"/>
      <c r="AS21" s="44"/>
      <c r="AT21" s="44"/>
      <c r="AU21" s="44"/>
      <c r="AV21" s="44"/>
      <c r="AW21" s="44"/>
      <c r="AX21" s="44"/>
    </row>
    <row r="22" spans="1:50" x14ac:dyDescent="0.3">
      <c r="A22" s="200" t="s">
        <v>507</v>
      </c>
      <c r="B22" s="201"/>
      <c r="C22" s="204"/>
      <c r="D22" s="204">
        <v>400</v>
      </c>
      <c r="E22" s="563"/>
      <c r="F22" s="204"/>
      <c r="G22" s="204"/>
      <c r="H22" s="563"/>
      <c r="I22" s="204"/>
      <c r="J22" s="204"/>
      <c r="K22" s="204"/>
      <c r="L22" s="204"/>
      <c r="M22" s="204"/>
      <c r="N22" s="206"/>
      <c r="O22" s="206"/>
      <c r="P22" s="206"/>
      <c r="Q22" s="206"/>
      <c r="R22" s="206"/>
      <c r="S22" s="91"/>
      <c r="T22" s="206"/>
      <c r="U22" s="5"/>
      <c r="W22" s="13">
        <f>IF(SUM(B22:O22)&lt;&gt;0,AVERAGE(B22:O22),0)</f>
        <v>400</v>
      </c>
      <c r="X22" s="28">
        <v>0.05</v>
      </c>
      <c r="Y22" s="29">
        <v>0.15</v>
      </c>
      <c r="Z22" s="29">
        <v>0.3</v>
      </c>
      <c r="AA22" s="29"/>
      <c r="AB22" s="29"/>
      <c r="AC22" s="29"/>
      <c r="AD22" s="29"/>
      <c r="AF22" s="30">
        <f t="shared" si="2"/>
        <v>5</v>
      </c>
      <c r="AG22" s="30">
        <f t="shared" si="2"/>
        <v>15</v>
      </c>
      <c r="AH22" s="30">
        <f t="shared" si="2"/>
        <v>30</v>
      </c>
      <c r="AI22" s="30" t="str">
        <f t="shared" si="2"/>
        <v/>
      </c>
      <c r="AJ22" s="30" t="str">
        <f t="shared" si="2"/>
        <v/>
      </c>
      <c r="AK22" s="30" t="str">
        <f t="shared" si="2"/>
        <v/>
      </c>
      <c r="AL22" s="30" t="str">
        <f t="shared" si="2"/>
        <v/>
      </c>
      <c r="AN22" s="17" t="e">
        <f>IF(W22&lt;&gt;"",(W22*10)/(((AF22*10)*$V$5)+((AG22*10)*$V$10)+((AH22*10)*#REF!)),"")</f>
        <v>#REF!</v>
      </c>
      <c r="AP22" s="32" t="s">
        <v>94</v>
      </c>
      <c r="AQ22" s="33" t="e">
        <f>IF(#REF!&lt;&gt;"",(#REF!*10)/(((AS22*10)*$AS$2)+((AT22*10)*$AS$3)+((AU22*10)*$AS$4)),"")</f>
        <v>#REF!</v>
      </c>
      <c r="AR22" s="26"/>
      <c r="AS22" s="26">
        <v>6</v>
      </c>
      <c r="AT22" s="26">
        <v>20</v>
      </c>
      <c r="AU22" s="26">
        <v>28</v>
      </c>
      <c r="AV22" s="26"/>
      <c r="AW22" s="26"/>
      <c r="AX22" s="26"/>
    </row>
    <row r="23" spans="1:50" x14ac:dyDescent="0.3">
      <c r="A23" s="200" t="s">
        <v>96</v>
      </c>
      <c r="B23" s="201">
        <v>62</v>
      </c>
      <c r="C23" s="204">
        <v>64</v>
      </c>
      <c r="D23" s="204"/>
      <c r="E23" s="563"/>
      <c r="F23" s="204"/>
      <c r="G23" s="204"/>
      <c r="H23" s="563"/>
      <c r="I23" s="204"/>
      <c r="J23" s="204">
        <v>44</v>
      </c>
      <c r="K23" s="204"/>
      <c r="L23" s="204"/>
      <c r="M23" s="204"/>
      <c r="N23" s="206"/>
      <c r="O23" s="206"/>
      <c r="P23" s="206"/>
      <c r="Q23" s="206"/>
      <c r="R23" s="206"/>
      <c r="S23" s="91"/>
      <c r="T23" s="206"/>
      <c r="U23" s="5"/>
      <c r="W23" s="13"/>
      <c r="X23" s="28"/>
      <c r="Y23" s="29"/>
      <c r="Z23" s="29"/>
      <c r="AA23" s="29"/>
      <c r="AB23" s="29"/>
      <c r="AC23" s="29"/>
      <c r="AD23" s="29"/>
      <c r="AF23" s="30"/>
      <c r="AG23" s="30"/>
      <c r="AH23" s="30"/>
      <c r="AI23" s="30"/>
      <c r="AJ23" s="30"/>
      <c r="AK23" s="30"/>
      <c r="AL23" s="30"/>
      <c r="AN23" s="17"/>
      <c r="AP23" s="35"/>
      <c r="AQ23" s="36"/>
      <c r="AR23" s="26"/>
      <c r="AS23" s="26"/>
      <c r="AT23" s="26"/>
      <c r="AU23" s="26"/>
      <c r="AV23" s="26"/>
      <c r="AW23" s="26"/>
      <c r="AX23" s="26"/>
    </row>
    <row r="24" spans="1:50" x14ac:dyDescent="0.3">
      <c r="A24" s="184" t="s">
        <v>116</v>
      </c>
      <c r="B24" s="201">
        <v>72</v>
      </c>
      <c r="C24" s="204">
        <v>70</v>
      </c>
      <c r="D24" s="204"/>
      <c r="E24" s="563"/>
      <c r="F24" s="204">
        <v>62</v>
      </c>
      <c r="G24" s="204"/>
      <c r="H24" s="563"/>
      <c r="I24" s="204"/>
      <c r="J24" s="204"/>
      <c r="K24" s="204"/>
      <c r="L24" s="204"/>
      <c r="M24" s="204"/>
      <c r="N24" s="206">
        <v>67</v>
      </c>
      <c r="O24" s="206"/>
      <c r="P24" s="206"/>
      <c r="Q24" s="206"/>
      <c r="R24" s="206"/>
      <c r="S24" s="91"/>
      <c r="T24" s="206">
        <v>45</v>
      </c>
      <c r="U24" s="5"/>
      <c r="W24" s="13"/>
      <c r="X24" s="28"/>
      <c r="Y24" s="29"/>
      <c r="Z24" s="29"/>
      <c r="AA24" s="29"/>
      <c r="AB24" s="29"/>
      <c r="AC24" s="29"/>
      <c r="AD24" s="29"/>
      <c r="AF24" s="30"/>
      <c r="AG24" s="30"/>
      <c r="AH24" s="30"/>
      <c r="AI24" s="30"/>
      <c r="AJ24" s="30"/>
      <c r="AK24" s="30"/>
      <c r="AL24" s="30"/>
      <c r="AN24" s="40"/>
      <c r="AP24" s="35"/>
      <c r="AQ24" s="36"/>
      <c r="AR24" s="26"/>
      <c r="AS24" s="26"/>
      <c r="AT24" s="26"/>
      <c r="AU24" s="26"/>
      <c r="AV24" s="26"/>
      <c r="AW24" s="26"/>
      <c r="AX24" s="26"/>
    </row>
    <row r="25" spans="1:50" ht="27" customHeight="1" x14ac:dyDescent="0.3">
      <c r="A25" s="184" t="s">
        <v>117</v>
      </c>
      <c r="B25" s="201"/>
      <c r="C25" s="204"/>
      <c r="D25" s="204"/>
      <c r="E25" s="563"/>
      <c r="F25" s="204"/>
      <c r="G25" s="204">
        <v>50</v>
      </c>
      <c r="H25" s="563"/>
      <c r="I25" s="204"/>
      <c r="J25" s="204"/>
      <c r="K25" s="204"/>
      <c r="L25" s="204"/>
      <c r="M25" s="204"/>
      <c r="N25" s="206"/>
      <c r="O25" s="206"/>
      <c r="P25" s="206"/>
      <c r="Q25" s="206"/>
      <c r="R25" s="206"/>
      <c r="S25" s="91"/>
      <c r="T25" s="206"/>
      <c r="U25" s="5"/>
      <c r="W25" s="13">
        <f>IF(SUM(B25:O25)&lt;&gt;0,AVERAGE(B25:O25),0)</f>
        <v>50</v>
      </c>
      <c r="X25" s="28">
        <v>0.05</v>
      </c>
      <c r="Y25" s="29">
        <v>0.16</v>
      </c>
      <c r="Z25" s="29">
        <v>0.24</v>
      </c>
      <c r="AA25" s="29"/>
      <c r="AB25" s="29"/>
      <c r="AC25" s="29"/>
      <c r="AD25" s="29"/>
      <c r="AF25" s="30">
        <f t="shared" si="2"/>
        <v>5</v>
      </c>
      <c r="AG25" s="30">
        <f t="shared" si="2"/>
        <v>16</v>
      </c>
      <c r="AH25" s="30">
        <f t="shared" si="2"/>
        <v>24</v>
      </c>
      <c r="AI25" s="30" t="str">
        <f t="shared" si="2"/>
        <v/>
      </c>
      <c r="AJ25" s="30" t="str">
        <f t="shared" si="2"/>
        <v/>
      </c>
      <c r="AK25" s="30" t="str">
        <f t="shared" si="2"/>
        <v/>
      </c>
      <c r="AL25" s="30" t="str">
        <f t="shared" si="2"/>
        <v/>
      </c>
      <c r="AN25" s="17" t="e">
        <f>IF(W25&lt;&gt;"",(W25*10)/(((AF25*10)*$V$5)+((AG25*10)*$V$10)+((AH25*10)*#REF!)),"")</f>
        <v>#REF!</v>
      </c>
      <c r="AP25" s="35" t="s">
        <v>97</v>
      </c>
      <c r="AQ25" s="36" t="e">
        <f>IF(#REF!&lt;&gt;"",(#REF!*10)/(((AS25*10)*$AS$2)+((AT25*10)*$AS$3)+((AU25*10)*$AS$4)),"")</f>
        <v>#REF!</v>
      </c>
      <c r="AR25" s="26"/>
      <c r="AS25" s="26">
        <v>4</v>
      </c>
      <c r="AT25" s="26">
        <v>12</v>
      </c>
      <c r="AU25" s="26">
        <v>12</v>
      </c>
      <c r="AV25" s="26"/>
      <c r="AW25" s="26"/>
      <c r="AX25" s="26"/>
    </row>
    <row r="26" spans="1:50" s="45" customFormat="1" ht="14.4" customHeight="1" x14ac:dyDescent="0.3">
      <c r="A26" s="184" t="s">
        <v>461</v>
      </c>
      <c r="B26" s="201"/>
      <c r="C26" s="204"/>
      <c r="D26" s="204"/>
      <c r="E26" s="563"/>
      <c r="F26" s="204"/>
      <c r="G26" s="204"/>
      <c r="H26" s="563"/>
      <c r="I26" s="204"/>
      <c r="J26" s="204"/>
      <c r="K26" s="204"/>
      <c r="L26" s="204"/>
      <c r="M26" s="204"/>
      <c r="N26" s="206"/>
      <c r="O26" s="206"/>
      <c r="P26" s="206"/>
      <c r="Q26" s="206"/>
      <c r="R26" s="206"/>
      <c r="S26" s="206">
        <v>82.5</v>
      </c>
      <c r="T26" s="206"/>
      <c r="U26" s="43"/>
      <c r="W26" s="46"/>
      <c r="X26" s="28"/>
      <c r="Y26" s="47"/>
      <c r="Z26" s="47"/>
      <c r="AA26" s="47"/>
      <c r="AB26" s="47"/>
      <c r="AC26" s="47"/>
      <c r="AD26" s="47"/>
      <c r="AF26" s="48"/>
      <c r="AG26" s="48"/>
      <c r="AH26" s="48"/>
      <c r="AI26" s="48"/>
      <c r="AJ26" s="48"/>
      <c r="AK26" s="48"/>
      <c r="AL26" s="48"/>
      <c r="AN26" s="67"/>
      <c r="AP26" s="51"/>
      <c r="AQ26" s="49"/>
      <c r="AR26" s="44"/>
      <c r="AS26" s="44"/>
      <c r="AT26" s="44"/>
      <c r="AU26" s="44"/>
      <c r="AV26" s="44"/>
      <c r="AW26" s="44"/>
      <c r="AX26" s="44"/>
    </row>
    <row r="27" spans="1:50" x14ac:dyDescent="0.3">
      <c r="A27" s="200" t="s">
        <v>98</v>
      </c>
      <c r="B27" s="201">
        <v>65</v>
      </c>
      <c r="C27" s="204">
        <v>64</v>
      </c>
      <c r="D27" s="204"/>
      <c r="E27" s="564"/>
      <c r="F27" s="204"/>
      <c r="G27" s="204"/>
      <c r="H27" s="564"/>
      <c r="I27" s="204"/>
      <c r="J27" s="204">
        <v>62</v>
      </c>
      <c r="K27" s="204"/>
      <c r="L27" s="204"/>
      <c r="M27" s="204"/>
      <c r="N27" s="206"/>
      <c r="O27" s="206"/>
      <c r="P27" s="206"/>
      <c r="Q27" s="206"/>
      <c r="R27" s="206"/>
      <c r="S27" s="91"/>
      <c r="T27" s="206">
        <v>11.5</v>
      </c>
      <c r="U27" s="5"/>
      <c r="W27" s="13">
        <f>IF(SUM(B27:O27)&lt;&gt;0,AVERAGE(B27:O27),0)</f>
        <v>63.666666666666664</v>
      </c>
      <c r="X27" s="28"/>
      <c r="Y27" s="29"/>
      <c r="Z27" s="29"/>
      <c r="AA27" s="29"/>
      <c r="AB27" s="29"/>
      <c r="AC27" s="29"/>
      <c r="AD27" s="29"/>
      <c r="AF27" s="30" t="str">
        <f t="shared" si="2"/>
        <v/>
      </c>
      <c r="AG27" s="30" t="str">
        <f t="shared" si="2"/>
        <v/>
      </c>
      <c r="AH27" s="30" t="str">
        <f t="shared" si="2"/>
        <v/>
      </c>
      <c r="AI27" s="30" t="str">
        <f t="shared" si="2"/>
        <v/>
      </c>
      <c r="AJ27" s="30" t="str">
        <f t="shared" si="2"/>
        <v/>
      </c>
      <c r="AK27" s="30" t="str">
        <f t="shared" si="2"/>
        <v/>
      </c>
      <c r="AL27" s="30" t="str">
        <f t="shared" si="2"/>
        <v/>
      </c>
      <c r="AN27" s="17" t="e">
        <f>IF(W27&lt;&gt;"",(W27*10)/(((AF27*10)*$V$5)+((AG27*10)*$V$10)+((AH27*10)*#REF!)),"")</f>
        <v>#VALUE!</v>
      </c>
      <c r="AP27" s="35" t="s">
        <v>99</v>
      </c>
      <c r="AQ27" s="36" t="e">
        <f>IF(#REF!&lt;&gt;"",(#REF!*10)/(((AS27*10)*$AS$2)+((AT27*10)*$AS$3)+((AU27*10)*$AS$4)),"")</f>
        <v>#REF!</v>
      </c>
      <c r="AR27" s="26"/>
      <c r="AS27" s="26"/>
      <c r="AT27" s="26">
        <v>12</v>
      </c>
      <c r="AU27" s="26">
        <v>20</v>
      </c>
      <c r="AV27" s="26"/>
      <c r="AW27" s="26"/>
      <c r="AX27" s="26"/>
    </row>
    <row r="28" spans="1:50" x14ac:dyDescent="0.3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5"/>
      <c r="AP28" s="35" t="s">
        <v>91</v>
      </c>
      <c r="AQ28" s="36" t="e">
        <f>IF(#REF!&lt;&gt;"",(#REF!*10)/(((AS28*10)*$AS$2)+((AT28*10)*$AS$3)+((AU28*10)*$AS$4)),"")</f>
        <v>#REF!</v>
      </c>
      <c r="AR28" s="26"/>
      <c r="AS28" s="26">
        <v>8</v>
      </c>
      <c r="AT28" s="26">
        <v>24</v>
      </c>
      <c r="AU28" s="26">
        <v>24</v>
      </c>
      <c r="AV28" s="26"/>
      <c r="AW28" s="26"/>
      <c r="AX28" s="26"/>
    </row>
    <row r="29" spans="1:50" x14ac:dyDescent="0.3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U29" s="5"/>
      <c r="AP29" s="32" t="s">
        <v>95</v>
      </c>
      <c r="AQ29" s="33" t="e">
        <f>IF(#REF!&lt;&gt;"",(#REF!*10)/(((AS29*10)*$AS$2)+((AT29*10)*$AS$3)+((AU29*10)*$AS$4)),"")</f>
        <v>#REF!</v>
      </c>
      <c r="AR29" s="26"/>
      <c r="AS29" s="26">
        <v>6</v>
      </c>
      <c r="AT29" s="26">
        <v>20</v>
      </c>
      <c r="AU29" s="26">
        <v>30</v>
      </c>
      <c r="AV29" s="26"/>
      <c r="AW29" s="26"/>
      <c r="AX29" s="26"/>
    </row>
    <row r="30" spans="1:50" x14ac:dyDescent="0.3">
      <c r="AP30" s="35" t="s">
        <v>100</v>
      </c>
      <c r="AQ30" s="36" t="e">
        <f>IF(#REF!&lt;&gt;"",(#REF!*10)/(((AS30*10)*$AS$2)+((AT30*10)*$AS$3)+((AU30*10)*$AS$4)),"")</f>
        <v>#REF!</v>
      </c>
      <c r="AR30" s="26"/>
      <c r="AS30" s="26">
        <v>5</v>
      </c>
      <c r="AT30" s="26">
        <v>16</v>
      </c>
      <c r="AU30" s="26">
        <v>24</v>
      </c>
      <c r="AV30" s="26"/>
      <c r="AW30" s="26"/>
      <c r="AX30" s="26"/>
    </row>
    <row r="31" spans="1:50" x14ac:dyDescent="0.3">
      <c r="AP31" s="32" t="s">
        <v>101</v>
      </c>
      <c r="AQ31" s="33" t="e">
        <f>IF(#REF!&lt;&gt;"",(#REF!*10)/(((AS31*10)*$AS$2)+((AT31*10)*$AS$3)+((AU31*10)*$AS$4)),"")</f>
        <v>#REF!</v>
      </c>
      <c r="AR31" s="26"/>
      <c r="AS31" s="26">
        <v>4</v>
      </c>
      <c r="AT31" s="26">
        <v>12</v>
      </c>
      <c r="AU31" s="26">
        <v>10</v>
      </c>
      <c r="AV31" s="26"/>
      <c r="AW31" s="26"/>
      <c r="AX31" s="26"/>
    </row>
    <row r="32" spans="1:50" ht="20.399999999999999" x14ac:dyDescent="0.3">
      <c r="AP32" s="35" t="s">
        <v>102</v>
      </c>
      <c r="AQ32" s="36" t="e">
        <f>IF(#REF!&lt;&gt;"",(#REF!*10)/(((AS32*10)*$AS$2)+((AT32*10)*$AS$3)+((AU32*10)*$AS$4)),"")</f>
        <v>#REF!</v>
      </c>
      <c r="AR32" s="26"/>
      <c r="AS32" s="26">
        <v>5</v>
      </c>
      <c r="AT32" s="26">
        <v>16</v>
      </c>
      <c r="AU32" s="26">
        <v>24</v>
      </c>
      <c r="AV32" s="26"/>
      <c r="AW32" s="26"/>
      <c r="AX32" s="26"/>
    </row>
    <row r="33" spans="42:50" x14ac:dyDescent="0.3">
      <c r="AP33" s="32" t="s">
        <v>103</v>
      </c>
      <c r="AQ33" s="33" t="e">
        <f>IF(#REF!&lt;&gt;"",(#REF!*10)/(((AS33*10)*$AS$2)+((AT33*10)*$AS$3)+((AU33*10)*$AS$4)),"")</f>
        <v>#REF!</v>
      </c>
      <c r="AR33" s="26"/>
      <c r="AS33" s="26">
        <v>4</v>
      </c>
      <c r="AT33" s="26">
        <v>12</v>
      </c>
      <c r="AU33" s="26">
        <v>32</v>
      </c>
      <c r="AV33" s="26"/>
      <c r="AW33" s="26"/>
      <c r="AX33" s="26"/>
    </row>
    <row r="34" spans="42:50" x14ac:dyDescent="0.3">
      <c r="AP34" s="35" t="s">
        <v>104</v>
      </c>
      <c r="AQ34" s="36" t="e">
        <f>IF(#REF!&lt;&gt;"",(#REF!*10)/(((AS34*10)*$AS$2)+((AT34*10)*$AS$3)+((AU34*10)*$AS$4)),"")</f>
        <v>#REF!</v>
      </c>
      <c r="AR34" s="26"/>
      <c r="AS34" s="26">
        <v>5</v>
      </c>
      <c r="AT34" s="26">
        <v>16</v>
      </c>
      <c r="AU34" s="26">
        <v>24</v>
      </c>
      <c r="AV34" s="26">
        <v>4</v>
      </c>
      <c r="AW34" s="26"/>
      <c r="AX34" s="26">
        <v>3</v>
      </c>
    </row>
    <row r="35" spans="42:50" x14ac:dyDescent="0.3">
      <c r="AP35" s="32" t="s">
        <v>105</v>
      </c>
      <c r="AQ35" s="33" t="e">
        <f>IF(#REF!&lt;&gt;"",(#REF!*10)/(((AS35*10)*$AS$2)+((AT35*10)*$AS$3)+((AU35*10)*$AS$4)),"")</f>
        <v>#REF!</v>
      </c>
      <c r="AR35" s="26"/>
      <c r="AS35" s="26">
        <v>3</v>
      </c>
      <c r="AT35" s="26">
        <v>12</v>
      </c>
      <c r="AU35" s="26">
        <v>18</v>
      </c>
      <c r="AV35" s="26"/>
      <c r="AW35" s="26"/>
      <c r="AX35" s="26"/>
    </row>
    <row r="36" spans="42:50" x14ac:dyDescent="0.3">
      <c r="AP36" s="35" t="s">
        <v>106</v>
      </c>
      <c r="AQ36" s="36" t="e">
        <f>IF(#REF!&lt;&gt;"",(#REF!*10)/(((AS36*10)*$AS$2)+((AT36*10)*$AS$3)+((AU36*10)*$AS$4)),"")</f>
        <v>#REF!</v>
      </c>
      <c r="AR36" s="26"/>
      <c r="AS36" s="26">
        <v>5</v>
      </c>
      <c r="AT36" s="26">
        <v>10</v>
      </c>
      <c r="AU36" s="26">
        <v>25</v>
      </c>
      <c r="AV36" s="26"/>
      <c r="AW36" s="26">
        <v>15</v>
      </c>
      <c r="AX36" s="26">
        <v>15</v>
      </c>
    </row>
    <row r="37" spans="42:50" ht="15" thickBot="1" x14ac:dyDescent="0.35">
      <c r="AP37" s="37" t="s">
        <v>107</v>
      </c>
      <c r="AQ37" s="38" t="e">
        <f>IF(#REF!&lt;&gt;"",(#REF!*10)/(((AS37*10)*$AS$2)+((AT37*10)*$AS$3)+((AU37*10)*$AS$4)),"")</f>
        <v>#REF!</v>
      </c>
      <c r="AR37" s="26"/>
      <c r="AS37" s="26">
        <v>5</v>
      </c>
      <c r="AT37" s="26">
        <v>16</v>
      </c>
      <c r="AU37" s="26">
        <v>24</v>
      </c>
      <c r="AV37" s="26"/>
      <c r="AW37" s="26"/>
      <c r="AX37" s="26"/>
    </row>
  </sheetData>
  <mergeCells count="23">
    <mergeCell ref="X2:AD3"/>
    <mergeCell ref="AF2:AL3"/>
    <mergeCell ref="V5:V6"/>
    <mergeCell ref="J2:J3"/>
    <mergeCell ref="K2:K3"/>
    <mergeCell ref="L2:L3"/>
    <mergeCell ref="T2:T3"/>
    <mergeCell ref="O2:O3"/>
    <mergeCell ref="S2:S3"/>
    <mergeCell ref="N2:N3"/>
    <mergeCell ref="R2:R3"/>
    <mergeCell ref="M2:M3"/>
    <mergeCell ref="A2:A4"/>
    <mergeCell ref="B2:B3"/>
    <mergeCell ref="D2:D3"/>
    <mergeCell ref="E2:E3"/>
    <mergeCell ref="F2:F3"/>
    <mergeCell ref="G2:G3"/>
    <mergeCell ref="H2:H3"/>
    <mergeCell ref="I2:I3"/>
    <mergeCell ref="C2:C3"/>
    <mergeCell ref="E5:E27"/>
    <mergeCell ref="H5:H27"/>
  </mergeCells>
  <phoneticPr fontId="25" type="noConversion"/>
  <printOptions horizontalCentered="1"/>
  <pageMargins left="0.31496062992125984" right="0.31496062992125984" top="0.51181102362204722" bottom="0.5118110236220472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434A-6AF9-4CBF-B7FE-FC4615703EEE}">
  <dimension ref="A1:O147"/>
  <sheetViews>
    <sheetView zoomScale="104" zoomScaleNormal="104" workbookViewId="0">
      <selection activeCell="F1" sqref="F1"/>
    </sheetView>
  </sheetViews>
  <sheetFormatPr defaultRowHeight="14.4" x14ac:dyDescent="0.3"/>
  <cols>
    <col min="1" max="1" width="27.6640625" style="106" customWidth="1"/>
    <col min="2" max="5" width="8" style="106" customWidth="1"/>
    <col min="6" max="6" width="9.44140625" style="106" customWidth="1"/>
    <col min="7" max="11" width="8" style="106" customWidth="1"/>
    <col min="12" max="14" width="8.88671875" style="106"/>
    <col min="15" max="16384" width="8.88671875" style="45"/>
  </cols>
  <sheetData>
    <row r="1" spans="1:15" s="55" customFormat="1" ht="33" customHeight="1" thickBot="1" x14ac:dyDescent="0.45">
      <c r="A1" s="179" t="s">
        <v>130</v>
      </c>
      <c r="B1" s="257"/>
      <c r="C1" s="258"/>
      <c r="D1" s="257"/>
      <c r="E1" s="257"/>
      <c r="F1" s="257"/>
      <c r="G1" s="257"/>
      <c r="H1" s="583"/>
      <c r="I1" s="424"/>
      <c r="J1" s="583" t="s">
        <v>495</v>
      </c>
      <c r="K1" s="424"/>
      <c r="L1" s="109"/>
      <c r="M1" s="109"/>
      <c r="N1" s="109"/>
    </row>
    <row r="2" spans="1:15" s="56" customFormat="1" ht="15.75" customHeight="1" x14ac:dyDescent="0.2">
      <c r="A2" s="565" t="s">
        <v>43</v>
      </c>
      <c r="B2" s="584" t="s">
        <v>120</v>
      </c>
      <c r="C2" s="585"/>
      <c r="D2" s="588" t="s">
        <v>294</v>
      </c>
      <c r="E2" s="589"/>
      <c r="F2" s="588" t="s">
        <v>44</v>
      </c>
      <c r="G2" s="589"/>
      <c r="H2" s="592" t="s">
        <v>295</v>
      </c>
      <c r="I2" s="589"/>
      <c r="J2" s="592" t="s">
        <v>391</v>
      </c>
      <c r="K2" s="589"/>
      <c r="L2" s="110"/>
      <c r="M2" s="110"/>
      <c r="N2" s="110"/>
    </row>
    <row r="3" spans="1:15" s="56" customFormat="1" ht="36.6" customHeight="1" x14ac:dyDescent="0.2">
      <c r="A3" s="566"/>
      <c r="B3" s="586"/>
      <c r="C3" s="587"/>
      <c r="D3" s="590"/>
      <c r="E3" s="591"/>
      <c r="F3" s="590"/>
      <c r="G3" s="591"/>
      <c r="H3" s="593"/>
      <c r="I3" s="591"/>
      <c r="J3" s="593"/>
      <c r="K3" s="591"/>
      <c r="L3" s="110"/>
      <c r="M3" s="110"/>
      <c r="N3" s="110"/>
    </row>
    <row r="4" spans="1:15" s="56" customFormat="1" ht="15.6" customHeight="1" thickBot="1" x14ac:dyDescent="0.25">
      <c r="A4" s="567"/>
      <c r="B4" s="250" t="s">
        <v>45</v>
      </c>
      <c r="C4" s="251" t="s">
        <v>46</v>
      </c>
      <c r="D4" s="250" t="s">
        <v>45</v>
      </c>
      <c r="E4" s="251" t="s">
        <v>46</v>
      </c>
      <c r="F4" s="250" t="s">
        <v>45</v>
      </c>
      <c r="G4" s="251" t="s">
        <v>46</v>
      </c>
      <c r="H4" s="252" t="s">
        <v>45</v>
      </c>
      <c r="I4" s="331" t="s">
        <v>352</v>
      </c>
      <c r="J4" s="252" t="s">
        <v>45</v>
      </c>
      <c r="K4" s="331" t="s">
        <v>352</v>
      </c>
      <c r="L4" s="110"/>
      <c r="M4" s="110"/>
      <c r="N4" s="110"/>
    </row>
    <row r="5" spans="1:15" s="55" customFormat="1" ht="16.8" customHeight="1" thickBot="1" x14ac:dyDescent="0.3">
      <c r="A5" s="580" t="s">
        <v>47</v>
      </c>
      <c r="B5" s="581"/>
      <c r="C5" s="581"/>
      <c r="D5" s="581"/>
      <c r="E5" s="581"/>
      <c r="F5" s="581"/>
      <c r="G5" s="581"/>
      <c r="H5" s="581"/>
      <c r="I5" s="581"/>
      <c r="J5" s="581"/>
      <c r="K5" s="582"/>
      <c r="L5" s="109"/>
      <c r="M5" s="109"/>
      <c r="N5" s="109"/>
    </row>
    <row r="6" spans="1:15" s="55" customFormat="1" ht="13.95" customHeight="1" x14ac:dyDescent="0.25">
      <c r="A6" s="288" t="s">
        <v>297</v>
      </c>
      <c r="B6" s="144"/>
      <c r="C6" s="144"/>
      <c r="D6" s="164"/>
      <c r="E6" s="165"/>
      <c r="F6" s="259"/>
      <c r="G6" s="262"/>
      <c r="H6" s="259" t="s">
        <v>138</v>
      </c>
      <c r="I6" s="260">
        <v>258</v>
      </c>
      <c r="J6" s="259" t="s">
        <v>138</v>
      </c>
      <c r="K6" s="260">
        <v>267</v>
      </c>
      <c r="L6" s="109"/>
      <c r="M6" s="109"/>
      <c r="N6" s="109"/>
    </row>
    <row r="7" spans="1:15" s="55" customFormat="1" ht="13.95" customHeight="1" x14ac:dyDescent="0.25">
      <c r="A7" s="288" t="s">
        <v>353</v>
      </c>
      <c r="B7" s="132"/>
      <c r="C7" s="132"/>
      <c r="D7" s="123"/>
      <c r="E7" s="261"/>
      <c r="F7" s="259"/>
      <c r="G7" s="262"/>
      <c r="H7" s="259" t="s">
        <v>354</v>
      </c>
      <c r="I7" s="260">
        <v>126.8</v>
      </c>
      <c r="J7" s="259"/>
      <c r="K7" s="260"/>
      <c r="L7" s="109"/>
      <c r="M7" s="109"/>
      <c r="N7" s="109"/>
    </row>
    <row r="8" spans="1:15" s="55" customFormat="1" ht="13.95" customHeight="1" x14ac:dyDescent="0.25">
      <c r="A8" s="288" t="s">
        <v>355</v>
      </c>
      <c r="B8" s="132"/>
      <c r="C8" s="132"/>
      <c r="D8" s="123"/>
      <c r="E8" s="261"/>
      <c r="F8" s="259"/>
      <c r="G8" s="262"/>
      <c r="H8" s="259" t="s">
        <v>138</v>
      </c>
      <c r="I8" s="260">
        <v>67.25</v>
      </c>
      <c r="J8" s="259"/>
      <c r="K8" s="260"/>
      <c r="L8" s="109"/>
      <c r="M8" s="109"/>
      <c r="N8" s="109"/>
    </row>
    <row r="9" spans="1:15" s="55" customFormat="1" ht="13.95" customHeight="1" x14ac:dyDescent="0.25">
      <c r="A9" s="288" t="s">
        <v>375</v>
      </c>
      <c r="B9" s="132"/>
      <c r="C9" s="132"/>
      <c r="D9" s="123"/>
      <c r="E9" s="261"/>
      <c r="F9" s="259"/>
      <c r="G9" s="262"/>
      <c r="H9" s="259" t="s">
        <v>272</v>
      </c>
      <c r="I9" s="260">
        <v>131.61000000000001</v>
      </c>
      <c r="J9" s="259"/>
      <c r="K9" s="260"/>
      <c r="L9" s="109"/>
      <c r="M9" s="109"/>
      <c r="N9" s="109"/>
    </row>
    <row r="10" spans="1:15" s="55" customFormat="1" ht="13.95" customHeight="1" x14ac:dyDescent="0.25">
      <c r="A10" s="288" t="s">
        <v>298</v>
      </c>
      <c r="B10" s="132"/>
      <c r="C10" s="132"/>
      <c r="D10" s="123"/>
      <c r="E10" s="261"/>
      <c r="F10" s="259"/>
      <c r="G10" s="262"/>
      <c r="H10" s="263" t="s">
        <v>138</v>
      </c>
      <c r="I10" s="264">
        <v>125.72</v>
      </c>
      <c r="J10" s="263"/>
      <c r="K10" s="264"/>
      <c r="L10" s="109"/>
      <c r="M10" s="109"/>
      <c r="N10" s="109"/>
      <c r="O10" s="167"/>
    </row>
    <row r="11" spans="1:15" s="55" customFormat="1" ht="13.95" customHeight="1" x14ac:dyDescent="0.25">
      <c r="A11" s="289" t="s">
        <v>300</v>
      </c>
      <c r="B11" s="132"/>
      <c r="C11" s="132"/>
      <c r="D11" s="124" t="s">
        <v>217</v>
      </c>
      <c r="E11" s="264">
        <v>39</v>
      </c>
      <c r="F11" s="263" t="s">
        <v>272</v>
      </c>
      <c r="G11" s="266" t="s">
        <v>501</v>
      </c>
      <c r="H11" s="263"/>
      <c r="I11" s="264"/>
      <c r="J11" s="263"/>
      <c r="K11" s="264"/>
      <c r="L11" s="109"/>
      <c r="M11" s="109"/>
      <c r="N11" s="109"/>
    </row>
    <row r="12" spans="1:15" s="109" customFormat="1" ht="13.95" customHeight="1" x14ac:dyDescent="0.25">
      <c r="A12" s="166" t="s">
        <v>488</v>
      </c>
      <c r="B12" s="387" t="s">
        <v>489</v>
      </c>
      <c r="C12" s="388">
        <v>585</v>
      </c>
      <c r="D12" s="124"/>
      <c r="E12" s="264"/>
      <c r="F12" s="263"/>
      <c r="G12" s="266"/>
      <c r="H12" s="263"/>
      <c r="I12" s="264"/>
      <c r="J12" s="263"/>
      <c r="K12" s="264"/>
    </row>
    <row r="13" spans="1:15" s="55" customFormat="1" ht="13.95" customHeight="1" x14ac:dyDescent="0.25">
      <c r="A13" s="289" t="s">
        <v>301</v>
      </c>
      <c r="B13" s="132"/>
      <c r="C13" s="132"/>
      <c r="D13" s="123"/>
      <c r="E13" s="261"/>
      <c r="F13" s="263" t="s">
        <v>272</v>
      </c>
      <c r="G13" s="264">
        <v>140</v>
      </c>
      <c r="H13" s="263"/>
      <c r="I13" s="264"/>
      <c r="J13" s="263"/>
      <c r="K13" s="264"/>
      <c r="L13" s="109"/>
      <c r="M13" s="109"/>
      <c r="N13" s="109"/>
    </row>
    <row r="14" spans="1:15" s="109" customFormat="1" ht="13.95" customHeight="1" x14ac:dyDescent="0.25">
      <c r="A14" s="289" t="s">
        <v>502</v>
      </c>
      <c r="B14" s="132"/>
      <c r="C14" s="132"/>
      <c r="D14" s="123"/>
      <c r="E14" s="261"/>
      <c r="F14" s="263" t="s">
        <v>505</v>
      </c>
      <c r="G14" s="264">
        <v>65</v>
      </c>
      <c r="H14" s="263"/>
      <c r="I14" s="264"/>
      <c r="J14" s="263"/>
      <c r="K14" s="264"/>
    </row>
    <row r="15" spans="1:15" s="55" customFormat="1" ht="13.95" customHeight="1" x14ac:dyDescent="0.25">
      <c r="A15" s="289" t="s">
        <v>462</v>
      </c>
      <c r="B15" s="132"/>
      <c r="C15" s="132"/>
      <c r="D15" s="123"/>
      <c r="E15" s="261"/>
      <c r="F15" s="263" t="s">
        <v>138</v>
      </c>
      <c r="G15" s="264">
        <v>145</v>
      </c>
      <c r="H15" s="263"/>
      <c r="I15" s="264"/>
      <c r="J15" s="263"/>
      <c r="K15" s="264"/>
      <c r="L15" s="109"/>
      <c r="M15" s="109"/>
      <c r="N15" s="109"/>
    </row>
    <row r="16" spans="1:15" s="55" customFormat="1" ht="13.95" customHeight="1" x14ac:dyDescent="0.25">
      <c r="A16" s="289" t="s">
        <v>219</v>
      </c>
      <c r="B16" s="132"/>
      <c r="C16" s="132"/>
      <c r="D16" s="124" t="s">
        <v>220</v>
      </c>
      <c r="E16" s="264">
        <v>36</v>
      </c>
      <c r="F16" s="263"/>
      <c r="G16" s="264"/>
      <c r="H16" s="263"/>
      <c r="I16" s="264"/>
      <c r="J16" s="263"/>
      <c r="K16" s="264"/>
      <c r="L16" s="109"/>
      <c r="M16" s="109"/>
      <c r="N16" s="109"/>
    </row>
    <row r="17" spans="1:14" s="55" customFormat="1" ht="13.95" customHeight="1" x14ac:dyDescent="0.25">
      <c r="A17" s="289" t="s">
        <v>293</v>
      </c>
      <c r="B17" s="132"/>
      <c r="C17" s="132"/>
      <c r="D17" s="123"/>
      <c r="E17" s="261"/>
      <c r="F17" s="263"/>
      <c r="G17" s="264"/>
      <c r="H17" s="263" t="s">
        <v>138</v>
      </c>
      <c r="I17" s="264">
        <v>75.989999999999995</v>
      </c>
      <c r="J17" s="263"/>
      <c r="K17" s="264"/>
      <c r="L17" s="109"/>
      <c r="M17" s="109"/>
      <c r="N17" s="109"/>
    </row>
    <row r="18" spans="1:14" s="109" customFormat="1" ht="13.95" customHeight="1" x14ac:dyDescent="0.25">
      <c r="A18" s="289" t="s">
        <v>503</v>
      </c>
      <c r="B18" s="132"/>
      <c r="C18" s="132"/>
      <c r="D18" s="123"/>
      <c r="E18" s="261"/>
      <c r="F18" s="263" t="s">
        <v>504</v>
      </c>
      <c r="G18" s="264">
        <v>73</v>
      </c>
      <c r="H18" s="263"/>
      <c r="I18" s="264"/>
      <c r="J18" s="263"/>
      <c r="K18" s="264"/>
    </row>
    <row r="19" spans="1:14" s="55" customFormat="1" ht="13.95" customHeight="1" x14ac:dyDescent="0.25">
      <c r="A19" s="289" t="s">
        <v>356</v>
      </c>
      <c r="B19" s="132"/>
      <c r="C19" s="132"/>
      <c r="D19" s="124"/>
      <c r="E19" s="264"/>
      <c r="F19" s="263" t="s">
        <v>138</v>
      </c>
      <c r="G19" s="264">
        <v>92</v>
      </c>
      <c r="H19" s="263" t="s">
        <v>138</v>
      </c>
      <c r="I19" s="264">
        <v>46.94</v>
      </c>
      <c r="J19" s="263"/>
      <c r="K19" s="264"/>
      <c r="L19" s="109"/>
      <c r="M19" s="109"/>
      <c r="N19" s="109"/>
    </row>
    <row r="20" spans="1:14" s="55" customFormat="1" ht="13.95" customHeight="1" x14ac:dyDescent="0.25">
      <c r="A20" s="289" t="s">
        <v>222</v>
      </c>
      <c r="B20" s="132"/>
      <c r="C20" s="132"/>
      <c r="D20" s="124" t="s">
        <v>217</v>
      </c>
      <c r="E20" s="264">
        <v>39</v>
      </c>
      <c r="F20" s="263"/>
      <c r="G20" s="265"/>
      <c r="H20" s="263"/>
      <c r="I20" s="264"/>
      <c r="J20" s="263"/>
      <c r="K20" s="264"/>
      <c r="L20" s="109"/>
      <c r="M20" s="109"/>
      <c r="N20" s="109"/>
    </row>
    <row r="21" spans="1:14" s="55" customFormat="1" ht="13.95" customHeight="1" thickBot="1" x14ac:dyDescent="0.3">
      <c r="A21" s="289" t="s">
        <v>390</v>
      </c>
      <c r="B21" s="132"/>
      <c r="C21" s="132"/>
      <c r="D21" s="125"/>
      <c r="E21" s="69"/>
      <c r="F21" s="68"/>
      <c r="G21" s="70"/>
      <c r="H21" s="68" t="s">
        <v>272</v>
      </c>
      <c r="I21" s="69">
        <v>403</v>
      </c>
      <c r="J21" s="68" t="s">
        <v>272</v>
      </c>
      <c r="K21" s="69">
        <v>208</v>
      </c>
      <c r="L21" s="109"/>
      <c r="M21" s="109"/>
      <c r="N21" s="109"/>
    </row>
    <row r="22" spans="1:14" s="55" customFormat="1" ht="16.8" customHeight="1" thickBot="1" x14ac:dyDescent="0.3">
      <c r="A22" s="594" t="s">
        <v>48</v>
      </c>
      <c r="B22" s="595"/>
      <c r="C22" s="595"/>
      <c r="D22" s="595"/>
      <c r="E22" s="595"/>
      <c r="F22" s="595"/>
      <c r="G22" s="595"/>
      <c r="H22" s="595"/>
      <c r="I22" s="595"/>
      <c r="J22" s="595"/>
      <c r="K22" s="596"/>
      <c r="L22" s="109"/>
      <c r="M22" s="109"/>
      <c r="N22" s="109"/>
    </row>
    <row r="23" spans="1:14" s="55" customFormat="1" ht="13.95" customHeight="1" x14ac:dyDescent="0.25">
      <c r="A23" s="119" t="s">
        <v>376</v>
      </c>
      <c r="B23" s="134"/>
      <c r="C23" s="134"/>
      <c r="D23" s="126"/>
      <c r="E23" s="269"/>
      <c r="F23" s="268"/>
      <c r="G23" s="269"/>
      <c r="H23" s="135" t="s">
        <v>138</v>
      </c>
      <c r="I23" s="136">
        <v>105.79</v>
      </c>
      <c r="J23" s="135"/>
      <c r="K23" s="136"/>
      <c r="L23" s="109"/>
      <c r="M23" s="109"/>
      <c r="N23" s="109"/>
    </row>
    <row r="24" spans="1:14" s="55" customFormat="1" ht="13.95" customHeight="1" x14ac:dyDescent="0.25">
      <c r="A24" s="119" t="s">
        <v>359</v>
      </c>
      <c r="B24" s="133"/>
      <c r="C24" s="133"/>
      <c r="D24" s="126"/>
      <c r="E24" s="269"/>
      <c r="F24" s="268"/>
      <c r="G24" s="269"/>
      <c r="H24" s="270" t="s">
        <v>138</v>
      </c>
      <c r="I24" s="271">
        <v>62.41</v>
      </c>
      <c r="J24" s="270"/>
      <c r="K24" s="271"/>
      <c r="L24" s="109"/>
      <c r="M24" s="109"/>
      <c r="N24" s="109"/>
    </row>
    <row r="25" spans="1:14" s="55" customFormat="1" ht="13.95" customHeight="1" x14ac:dyDescent="0.25">
      <c r="A25" s="119" t="s">
        <v>360</v>
      </c>
      <c r="B25" s="133"/>
      <c r="C25" s="133"/>
      <c r="D25" s="126"/>
      <c r="E25" s="269"/>
      <c r="F25" s="268"/>
      <c r="G25" s="269"/>
      <c r="H25" s="270" t="s">
        <v>138</v>
      </c>
      <c r="I25" s="271">
        <v>158.68</v>
      </c>
      <c r="J25" s="270"/>
      <c r="K25" s="271"/>
      <c r="L25" s="109"/>
      <c r="M25" s="109"/>
      <c r="N25" s="109"/>
    </row>
    <row r="26" spans="1:14" s="55" customFormat="1" ht="13.95" customHeight="1" x14ac:dyDescent="0.25">
      <c r="A26" s="119" t="s">
        <v>361</v>
      </c>
      <c r="B26" s="133"/>
      <c r="C26" s="133"/>
      <c r="D26" s="126"/>
      <c r="E26" s="269"/>
      <c r="F26" s="268"/>
      <c r="G26" s="269"/>
      <c r="H26" s="270" t="s">
        <v>138</v>
      </c>
      <c r="I26" s="271">
        <v>117.57</v>
      </c>
      <c r="J26" s="270" t="s">
        <v>138</v>
      </c>
      <c r="K26" s="93">
        <v>114.3</v>
      </c>
      <c r="L26" s="109"/>
      <c r="M26" s="109"/>
      <c r="N26" s="109"/>
    </row>
    <row r="27" spans="1:14" s="55" customFormat="1" ht="13.95" customHeight="1" x14ac:dyDescent="0.25">
      <c r="A27" s="119" t="s">
        <v>362</v>
      </c>
      <c r="B27" s="133"/>
      <c r="C27" s="133"/>
      <c r="D27" s="126"/>
      <c r="E27" s="269"/>
      <c r="F27" s="268"/>
      <c r="G27" s="269"/>
      <c r="H27" s="270" t="s">
        <v>138</v>
      </c>
      <c r="I27" s="271">
        <v>363.81</v>
      </c>
      <c r="J27" s="270" t="s">
        <v>138</v>
      </c>
      <c r="K27" s="93">
        <v>360</v>
      </c>
      <c r="L27" s="109"/>
      <c r="M27" s="109"/>
      <c r="N27" s="109"/>
    </row>
    <row r="28" spans="1:14" s="55" customFormat="1" ht="13.95" customHeight="1" x14ac:dyDescent="0.25">
      <c r="A28" s="82" t="s">
        <v>392</v>
      </c>
      <c r="B28" s="133"/>
      <c r="C28" s="133"/>
      <c r="D28" s="126"/>
      <c r="E28" s="269"/>
      <c r="F28" s="268"/>
      <c r="G28" s="269"/>
      <c r="H28" s="270" t="s">
        <v>138</v>
      </c>
      <c r="I28" s="93">
        <v>185</v>
      </c>
      <c r="J28" s="270"/>
      <c r="K28" s="93"/>
      <c r="L28" s="109"/>
      <c r="M28" s="109"/>
      <c r="N28" s="109"/>
    </row>
    <row r="29" spans="1:14" s="55" customFormat="1" ht="13.95" customHeight="1" x14ac:dyDescent="0.25">
      <c r="A29" s="120" t="s">
        <v>363</v>
      </c>
      <c r="B29" s="133"/>
      <c r="C29" s="133"/>
      <c r="D29" s="127"/>
      <c r="E29" s="271"/>
      <c r="F29" s="270"/>
      <c r="G29" s="271"/>
      <c r="H29" s="270" t="s">
        <v>272</v>
      </c>
      <c r="I29" s="271">
        <v>861.61</v>
      </c>
      <c r="J29" s="270"/>
      <c r="K29" s="93"/>
      <c r="L29" s="109"/>
      <c r="M29" s="109"/>
      <c r="N29" s="109"/>
    </row>
    <row r="30" spans="1:14" s="57" customFormat="1" ht="13.95" customHeight="1" thickBot="1" x14ac:dyDescent="0.3">
      <c r="A30" s="137" t="s">
        <v>364</v>
      </c>
      <c r="B30" s="138"/>
      <c r="C30" s="138"/>
      <c r="D30" s="139"/>
      <c r="E30" s="140"/>
      <c r="F30" s="141"/>
      <c r="G30" s="142"/>
      <c r="H30" s="141" t="s">
        <v>272</v>
      </c>
      <c r="I30" s="142">
        <v>594.51</v>
      </c>
      <c r="J30" s="141" t="s">
        <v>272</v>
      </c>
      <c r="K30" s="142">
        <v>638</v>
      </c>
      <c r="L30" s="109"/>
      <c r="M30" s="109"/>
      <c r="N30" s="109"/>
    </row>
    <row r="31" spans="1:14" s="57" customFormat="1" ht="16.2" customHeight="1" thickBot="1" x14ac:dyDescent="0.3">
      <c r="A31" s="597" t="s">
        <v>49</v>
      </c>
      <c r="B31" s="598"/>
      <c r="C31" s="598"/>
      <c r="D31" s="598"/>
      <c r="E31" s="598"/>
      <c r="F31" s="598"/>
      <c r="G31" s="598"/>
      <c r="H31" s="598"/>
      <c r="I31" s="598"/>
      <c r="J31" s="598"/>
      <c r="K31" s="599"/>
      <c r="L31" s="109"/>
      <c r="M31" s="109"/>
      <c r="N31" s="109"/>
    </row>
    <row r="32" spans="1:14" s="57" customFormat="1" ht="13.95" customHeight="1" x14ac:dyDescent="0.25">
      <c r="A32" s="143" t="s">
        <v>365</v>
      </c>
      <c r="B32" s="150"/>
      <c r="C32" s="150"/>
      <c r="D32" s="145"/>
      <c r="E32" s="146"/>
      <c r="F32" s="147"/>
      <c r="G32" s="146"/>
      <c r="H32" s="148" t="s">
        <v>357</v>
      </c>
      <c r="I32" s="149">
        <v>32.58</v>
      </c>
      <c r="J32" s="148"/>
      <c r="K32" s="149"/>
      <c r="L32" s="109"/>
      <c r="M32" s="109"/>
      <c r="N32" s="109"/>
    </row>
    <row r="33" spans="1:14" s="57" customFormat="1" ht="13.95" customHeight="1" x14ac:dyDescent="0.25">
      <c r="A33" s="121" t="s">
        <v>377</v>
      </c>
      <c r="B33" s="151"/>
      <c r="C33" s="151"/>
      <c r="D33" s="128"/>
      <c r="E33" s="275"/>
      <c r="F33" s="274"/>
      <c r="G33" s="275"/>
      <c r="H33" s="371" t="s">
        <v>138</v>
      </c>
      <c r="I33" s="317">
        <v>280.64999999999998</v>
      </c>
      <c r="J33" s="371"/>
      <c r="K33" s="317"/>
      <c r="L33" s="109"/>
      <c r="M33" s="109"/>
      <c r="N33" s="109"/>
    </row>
    <row r="34" spans="1:14" s="57" customFormat="1" ht="33" customHeight="1" thickBot="1" x14ac:dyDescent="0.3">
      <c r="A34" s="122" t="s">
        <v>366</v>
      </c>
      <c r="B34" s="153"/>
      <c r="C34" s="153"/>
      <c r="D34" s="129"/>
      <c r="E34" s="72"/>
      <c r="F34" s="71"/>
      <c r="G34" s="72"/>
      <c r="H34" s="73" t="s">
        <v>358</v>
      </c>
      <c r="I34" s="74">
        <v>22.95</v>
      </c>
      <c r="J34" s="73"/>
      <c r="K34" s="74"/>
      <c r="L34" s="109"/>
      <c r="M34" s="109"/>
      <c r="N34" s="109"/>
    </row>
    <row r="35" spans="1:14" s="57" customFormat="1" ht="16.8" customHeight="1" thickBot="1" x14ac:dyDescent="0.3">
      <c r="A35" s="576" t="s">
        <v>50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8"/>
      <c r="L35" s="109"/>
      <c r="M35" s="109"/>
      <c r="N35" s="109"/>
    </row>
    <row r="36" spans="1:14" s="57" customFormat="1" ht="13.95" customHeight="1" x14ac:dyDescent="0.25">
      <c r="A36" s="154" t="s">
        <v>367</v>
      </c>
      <c r="B36" s="155"/>
      <c r="C36" s="155"/>
      <c r="D36" s="156"/>
      <c r="E36" s="156"/>
      <c r="F36" s="156"/>
      <c r="G36" s="157"/>
      <c r="H36" s="158" t="s">
        <v>299</v>
      </c>
      <c r="I36" s="159">
        <v>47.28</v>
      </c>
      <c r="J36" s="158"/>
      <c r="K36" s="159"/>
      <c r="L36" s="109"/>
      <c r="M36" s="109"/>
      <c r="N36" s="109"/>
    </row>
    <row r="37" spans="1:14" s="57" customFormat="1" ht="13.95" customHeight="1" x14ac:dyDescent="0.25">
      <c r="A37" s="75" t="s">
        <v>445</v>
      </c>
      <c r="B37" s="152"/>
      <c r="C37" s="152"/>
      <c r="D37" s="130"/>
      <c r="E37" s="77"/>
      <c r="F37" s="329" t="s">
        <v>304</v>
      </c>
      <c r="G37" s="389">
        <v>25</v>
      </c>
      <c r="H37" s="329"/>
      <c r="I37" s="330"/>
      <c r="J37" s="329"/>
      <c r="K37" s="330"/>
      <c r="L37" s="109"/>
      <c r="M37" s="109"/>
      <c r="N37" s="109"/>
    </row>
    <row r="38" spans="1:14" s="57" customFormat="1" ht="13.95" customHeight="1" x14ac:dyDescent="0.25">
      <c r="A38" s="75" t="s">
        <v>444</v>
      </c>
      <c r="B38" s="152"/>
      <c r="C38" s="152"/>
      <c r="D38" s="130"/>
      <c r="E38" s="77"/>
      <c r="F38" s="329" t="s">
        <v>447</v>
      </c>
      <c r="G38" s="389">
        <v>60</v>
      </c>
      <c r="H38" s="329"/>
      <c r="I38" s="330"/>
      <c r="J38" s="329"/>
      <c r="K38" s="330"/>
      <c r="L38" s="109"/>
      <c r="M38" s="109"/>
      <c r="N38" s="109"/>
    </row>
    <row r="39" spans="1:14" s="57" customFormat="1" ht="13.95" customHeight="1" x14ac:dyDescent="0.25">
      <c r="A39" s="75" t="s">
        <v>443</v>
      </c>
      <c r="B39" s="152"/>
      <c r="C39" s="152"/>
      <c r="D39" s="130"/>
      <c r="E39" s="77"/>
      <c r="F39" s="329" t="s">
        <v>446</v>
      </c>
      <c r="G39" s="389">
        <v>95</v>
      </c>
      <c r="H39" s="329"/>
      <c r="I39" s="330"/>
      <c r="J39" s="329"/>
      <c r="K39" s="330"/>
      <c r="L39" s="109"/>
      <c r="M39" s="109"/>
      <c r="N39" s="109"/>
    </row>
    <row r="40" spans="1:14" s="57" customFormat="1" ht="13.95" customHeight="1" x14ac:dyDescent="0.25">
      <c r="A40" s="75" t="s">
        <v>393</v>
      </c>
      <c r="B40" s="152"/>
      <c r="C40" s="152"/>
      <c r="D40" s="130"/>
      <c r="E40" s="77"/>
      <c r="F40" s="76"/>
      <c r="G40" s="78"/>
      <c r="H40" s="329" t="s">
        <v>394</v>
      </c>
      <c r="I40" s="330">
        <v>72.91</v>
      </c>
      <c r="J40" s="329"/>
      <c r="K40" s="330"/>
      <c r="L40" s="109"/>
      <c r="M40" s="109"/>
      <c r="N40" s="109"/>
    </row>
    <row r="41" spans="1:14" s="57" customFormat="1" ht="13.95" customHeight="1" x14ac:dyDescent="0.25">
      <c r="A41" s="276" t="s">
        <v>368</v>
      </c>
      <c r="B41" s="152"/>
      <c r="C41" s="152"/>
      <c r="D41" s="131"/>
      <c r="E41" s="278"/>
      <c r="F41" s="277"/>
      <c r="G41" s="79"/>
      <c r="H41" s="279" t="s">
        <v>299</v>
      </c>
      <c r="I41" s="372">
        <v>47.55</v>
      </c>
      <c r="J41" s="279"/>
      <c r="K41" s="372"/>
      <c r="L41" s="109"/>
      <c r="M41" s="109"/>
      <c r="N41" s="109"/>
    </row>
    <row r="42" spans="1:14" s="57" customFormat="1" ht="13.95" customHeight="1" x14ac:dyDescent="0.25">
      <c r="A42" s="276" t="s">
        <v>369</v>
      </c>
      <c r="B42" s="152"/>
      <c r="C42" s="152"/>
      <c r="D42" s="131"/>
      <c r="E42" s="278"/>
      <c r="F42" s="277"/>
      <c r="G42" s="79"/>
      <c r="H42" s="279" t="s">
        <v>138</v>
      </c>
      <c r="I42" s="372">
        <v>213.28</v>
      </c>
      <c r="J42" s="279"/>
      <c r="K42" s="372"/>
      <c r="L42" s="109"/>
      <c r="M42" s="109"/>
      <c r="N42" s="109"/>
    </row>
    <row r="43" spans="1:14" s="57" customFormat="1" ht="13.95" customHeight="1" thickBot="1" x14ac:dyDescent="0.3">
      <c r="A43" s="160" t="s">
        <v>370</v>
      </c>
      <c r="B43" s="161"/>
      <c r="C43" s="161"/>
      <c r="D43" s="162"/>
      <c r="E43" s="163"/>
      <c r="F43" s="117"/>
      <c r="G43" s="116"/>
      <c r="H43" s="117" t="s">
        <v>138</v>
      </c>
      <c r="I43" s="118">
        <v>75.62</v>
      </c>
      <c r="J43" s="117"/>
      <c r="K43" s="118"/>
      <c r="L43" s="109"/>
      <c r="M43" s="109"/>
      <c r="N43" s="109"/>
    </row>
    <row r="44" spans="1:14" s="57" customFormat="1" ht="33" customHeight="1" thickBot="1" x14ac:dyDescent="0.45">
      <c r="A44" s="114" t="s">
        <v>371</v>
      </c>
      <c r="B44" s="115"/>
      <c r="C44" s="115"/>
      <c r="D44" s="603" t="s">
        <v>496</v>
      </c>
      <c r="E44" s="603"/>
      <c r="F44" s="603"/>
      <c r="G44" s="603"/>
      <c r="H44" s="603"/>
      <c r="I44" s="603"/>
      <c r="J44" s="257"/>
      <c r="K44" s="257"/>
      <c r="L44" s="109"/>
      <c r="M44" s="109"/>
      <c r="N44" s="109"/>
    </row>
    <row r="45" spans="1:14" s="57" customFormat="1" ht="13.95" customHeight="1" x14ac:dyDescent="0.25">
      <c r="A45" s="604" t="s">
        <v>43</v>
      </c>
      <c r="B45" s="584" t="s">
        <v>302</v>
      </c>
      <c r="C45" s="585"/>
      <c r="D45" s="584" t="s">
        <v>51</v>
      </c>
      <c r="E45" s="607"/>
      <c r="F45" s="609" t="s">
        <v>114</v>
      </c>
      <c r="G45" s="585"/>
      <c r="H45" s="584" t="s">
        <v>115</v>
      </c>
      <c r="I45" s="585"/>
      <c r="J45" s="579"/>
      <c r="K45" s="579"/>
      <c r="L45" s="109"/>
      <c r="M45" s="109"/>
      <c r="N45" s="109"/>
    </row>
    <row r="46" spans="1:14" s="57" customFormat="1" ht="13.95" customHeight="1" x14ac:dyDescent="0.25">
      <c r="A46" s="605"/>
      <c r="B46" s="586"/>
      <c r="C46" s="587"/>
      <c r="D46" s="586"/>
      <c r="E46" s="608"/>
      <c r="F46" s="610"/>
      <c r="G46" s="587"/>
      <c r="H46" s="586"/>
      <c r="I46" s="587"/>
      <c r="J46" s="579"/>
      <c r="K46" s="579"/>
      <c r="L46" s="109"/>
      <c r="M46" s="109"/>
      <c r="N46" s="109"/>
    </row>
    <row r="47" spans="1:14" s="57" customFormat="1" ht="13.95" customHeight="1" thickBot="1" x14ac:dyDescent="0.3">
      <c r="A47" s="606"/>
      <c r="B47" s="245" t="s">
        <v>45</v>
      </c>
      <c r="C47" s="246" t="s">
        <v>46</v>
      </c>
      <c r="D47" s="245" t="s">
        <v>45</v>
      </c>
      <c r="E47" s="247" t="s">
        <v>46</v>
      </c>
      <c r="F47" s="247" t="s">
        <v>45</v>
      </c>
      <c r="G47" s="246" t="s">
        <v>46</v>
      </c>
      <c r="H47" s="248" t="s">
        <v>45</v>
      </c>
      <c r="I47" s="249" t="s">
        <v>46</v>
      </c>
      <c r="J47" s="58"/>
      <c r="K47" s="59"/>
      <c r="L47" s="109"/>
      <c r="M47" s="109"/>
      <c r="N47" s="109"/>
    </row>
    <row r="48" spans="1:14" s="57" customFormat="1" ht="16.8" customHeight="1" thickBot="1" x14ac:dyDescent="0.3">
      <c r="A48" s="580" t="s">
        <v>47</v>
      </c>
      <c r="B48" s="581"/>
      <c r="C48" s="581"/>
      <c r="D48" s="581"/>
      <c r="E48" s="581"/>
      <c r="F48" s="581"/>
      <c r="G48" s="581"/>
      <c r="H48" s="581"/>
      <c r="I48" s="582"/>
      <c r="J48" s="80"/>
      <c r="K48" s="80"/>
      <c r="L48" s="109"/>
      <c r="M48" s="109"/>
      <c r="N48" s="109"/>
    </row>
    <row r="49" spans="1:14" s="57" customFormat="1" ht="13.95" customHeight="1" x14ac:dyDescent="0.25">
      <c r="A49" s="81" t="s">
        <v>296</v>
      </c>
      <c r="B49" s="280"/>
      <c r="C49" s="281"/>
      <c r="D49" s="282"/>
      <c r="E49" s="283"/>
      <c r="F49" s="284" t="s">
        <v>272</v>
      </c>
      <c r="G49" s="285">
        <v>720</v>
      </c>
      <c r="H49" s="286" t="s">
        <v>272</v>
      </c>
      <c r="I49" s="287">
        <v>720</v>
      </c>
      <c r="J49" s="60"/>
      <c r="K49" s="60"/>
      <c r="L49" s="109"/>
      <c r="M49" s="109"/>
      <c r="N49" s="109"/>
    </row>
    <row r="50" spans="1:14" s="57" customFormat="1" ht="13.95" customHeight="1" x14ac:dyDescent="0.25">
      <c r="A50" s="288" t="s">
        <v>303</v>
      </c>
      <c r="B50" s="259" t="s">
        <v>138</v>
      </c>
      <c r="C50" s="281">
        <v>198</v>
      </c>
      <c r="D50" s="282"/>
      <c r="E50" s="283"/>
      <c r="F50" s="284" t="s">
        <v>138</v>
      </c>
      <c r="G50" s="285">
        <v>148</v>
      </c>
      <c r="H50" s="286" t="s">
        <v>138</v>
      </c>
      <c r="I50" s="287">
        <v>150</v>
      </c>
      <c r="J50" s="60"/>
      <c r="K50" s="60"/>
      <c r="L50" s="109"/>
      <c r="M50" s="109"/>
      <c r="N50" s="109"/>
    </row>
    <row r="51" spans="1:14" s="57" customFormat="1" ht="13.95" customHeight="1" x14ac:dyDescent="0.25">
      <c r="A51" s="288" t="s">
        <v>448</v>
      </c>
      <c r="B51" s="259" t="s">
        <v>304</v>
      </c>
      <c r="C51" s="281">
        <v>109</v>
      </c>
      <c r="D51" s="282"/>
      <c r="E51" s="283"/>
      <c r="F51" s="284" t="s">
        <v>467</v>
      </c>
      <c r="G51" s="285" t="s">
        <v>468</v>
      </c>
      <c r="H51" s="286" t="s">
        <v>478</v>
      </c>
      <c r="I51" s="287">
        <v>70</v>
      </c>
      <c r="J51" s="60"/>
      <c r="K51" s="60"/>
      <c r="L51" s="109"/>
      <c r="M51" s="109"/>
      <c r="N51" s="109"/>
    </row>
    <row r="52" spans="1:14" s="57" customFormat="1" ht="13.95" customHeight="1" x14ac:dyDescent="0.25">
      <c r="A52" s="288" t="s">
        <v>305</v>
      </c>
      <c r="B52" s="259" t="s">
        <v>138</v>
      </c>
      <c r="C52" s="281">
        <v>105</v>
      </c>
      <c r="D52" s="282"/>
      <c r="E52" s="283"/>
      <c r="F52" s="284" t="s">
        <v>273</v>
      </c>
      <c r="G52" s="285" t="s">
        <v>469</v>
      </c>
      <c r="H52" s="286" t="s">
        <v>138</v>
      </c>
      <c r="I52" s="287">
        <v>70</v>
      </c>
      <c r="J52" s="60"/>
      <c r="K52" s="60"/>
      <c r="L52" s="109"/>
      <c r="M52" s="109"/>
      <c r="N52" s="109"/>
    </row>
    <row r="53" spans="1:14" s="57" customFormat="1" ht="13.95" customHeight="1" x14ac:dyDescent="0.25">
      <c r="A53" s="288" t="s">
        <v>306</v>
      </c>
      <c r="B53" s="259" t="s">
        <v>138</v>
      </c>
      <c r="C53" s="281">
        <v>145</v>
      </c>
      <c r="D53" s="282"/>
      <c r="E53" s="283"/>
      <c r="F53" s="284" t="s">
        <v>138</v>
      </c>
      <c r="G53" s="285">
        <v>136</v>
      </c>
      <c r="H53" s="286"/>
      <c r="I53" s="287"/>
      <c r="J53" s="60"/>
      <c r="K53" s="60"/>
      <c r="L53" s="109"/>
      <c r="M53" s="109"/>
      <c r="N53" s="109"/>
    </row>
    <row r="54" spans="1:14" s="57" customFormat="1" ht="13.95" customHeight="1" x14ac:dyDescent="0.25">
      <c r="A54" s="288" t="s">
        <v>300</v>
      </c>
      <c r="B54" s="259"/>
      <c r="C54" s="281"/>
      <c r="D54" s="282"/>
      <c r="E54" s="283"/>
      <c r="F54" s="284" t="s">
        <v>272</v>
      </c>
      <c r="G54" s="285">
        <v>95</v>
      </c>
      <c r="H54" s="286" t="s">
        <v>138</v>
      </c>
      <c r="I54" s="287">
        <v>30</v>
      </c>
      <c r="J54" s="60"/>
      <c r="K54" s="60"/>
      <c r="L54" s="109"/>
      <c r="M54" s="109"/>
      <c r="N54" s="109"/>
    </row>
    <row r="55" spans="1:14" s="57" customFormat="1" ht="13.95" customHeight="1" x14ac:dyDescent="0.25">
      <c r="A55" s="288" t="s">
        <v>307</v>
      </c>
      <c r="B55" s="259" t="s">
        <v>304</v>
      </c>
      <c r="C55" s="281">
        <v>35</v>
      </c>
      <c r="D55" s="282"/>
      <c r="E55" s="283"/>
      <c r="F55" s="284"/>
      <c r="G55" s="285"/>
      <c r="H55" s="286"/>
      <c r="I55" s="287"/>
      <c r="J55" s="60"/>
      <c r="K55" s="60"/>
      <c r="L55" s="109"/>
      <c r="M55" s="109"/>
      <c r="N55" s="109"/>
    </row>
    <row r="56" spans="1:14" s="57" customFormat="1" ht="13.95" customHeight="1" x14ac:dyDescent="0.25">
      <c r="A56" s="289" t="s">
        <v>218</v>
      </c>
      <c r="B56" s="263"/>
      <c r="C56" s="290"/>
      <c r="D56" s="373"/>
      <c r="E56" s="374"/>
      <c r="F56" s="291" t="s">
        <v>272</v>
      </c>
      <c r="G56" s="287" t="s">
        <v>470</v>
      </c>
      <c r="H56" s="286" t="s">
        <v>272</v>
      </c>
      <c r="I56" s="287">
        <v>154</v>
      </c>
      <c r="J56" s="60"/>
      <c r="K56" s="60"/>
      <c r="L56" s="109"/>
      <c r="M56" s="109"/>
      <c r="N56" s="109"/>
    </row>
    <row r="57" spans="1:14" s="57" customFormat="1" ht="13.95" customHeight="1" x14ac:dyDescent="0.25">
      <c r="A57" s="289" t="s">
        <v>308</v>
      </c>
      <c r="B57" s="263"/>
      <c r="C57" s="290"/>
      <c r="D57" s="373"/>
      <c r="E57" s="374"/>
      <c r="F57" s="291" t="s">
        <v>273</v>
      </c>
      <c r="G57" s="292" t="s">
        <v>471</v>
      </c>
      <c r="H57" s="293" t="s">
        <v>138</v>
      </c>
      <c r="I57" s="292" t="s">
        <v>479</v>
      </c>
      <c r="J57" s="61"/>
      <c r="K57" s="61"/>
      <c r="L57" s="109"/>
      <c r="M57" s="109"/>
      <c r="N57" s="109"/>
    </row>
    <row r="58" spans="1:14" s="57" customFormat="1" ht="13.95" customHeight="1" x14ac:dyDescent="0.25">
      <c r="A58" s="289" t="s">
        <v>309</v>
      </c>
      <c r="B58" s="263"/>
      <c r="C58" s="290"/>
      <c r="D58" s="375" t="s">
        <v>138</v>
      </c>
      <c r="E58" s="261">
        <v>69</v>
      </c>
      <c r="F58" s="291" t="s">
        <v>273</v>
      </c>
      <c r="G58" s="287" t="s">
        <v>472</v>
      </c>
      <c r="H58" s="286"/>
      <c r="I58" s="287"/>
      <c r="J58" s="60"/>
      <c r="K58" s="60"/>
      <c r="L58" s="109"/>
      <c r="M58" s="109"/>
      <c r="N58" s="109"/>
    </row>
    <row r="59" spans="1:14" s="57" customFormat="1" ht="13.95" customHeight="1" x14ac:dyDescent="0.25">
      <c r="A59" s="289" t="s">
        <v>139</v>
      </c>
      <c r="B59" s="263"/>
      <c r="C59" s="290"/>
      <c r="D59" s="375" t="s">
        <v>138</v>
      </c>
      <c r="E59" s="287">
        <v>129</v>
      </c>
      <c r="F59" s="291"/>
      <c r="G59" s="292"/>
      <c r="H59" s="293"/>
      <c r="I59" s="294"/>
      <c r="J59" s="61"/>
      <c r="K59" s="62"/>
      <c r="L59" s="109"/>
      <c r="M59" s="109"/>
      <c r="N59" s="109"/>
    </row>
    <row r="60" spans="1:14" s="57" customFormat="1" ht="13.95" customHeight="1" thickBot="1" x14ac:dyDescent="0.3">
      <c r="A60" s="295" t="s">
        <v>221</v>
      </c>
      <c r="B60" s="267"/>
      <c r="C60" s="296"/>
      <c r="D60" s="376" t="s">
        <v>138</v>
      </c>
      <c r="E60" s="377">
        <v>139</v>
      </c>
      <c r="F60" s="297" t="s">
        <v>138</v>
      </c>
      <c r="G60" s="298" t="s">
        <v>473</v>
      </c>
      <c r="H60" s="299" t="s">
        <v>138</v>
      </c>
      <c r="I60" s="298" t="s">
        <v>512</v>
      </c>
      <c r="J60" s="61"/>
      <c r="K60" s="61"/>
      <c r="L60" s="109"/>
      <c r="M60" s="109"/>
      <c r="N60" s="109"/>
    </row>
    <row r="61" spans="1:14" s="57" customFormat="1" ht="16.8" customHeight="1" thickBot="1" x14ac:dyDescent="0.3">
      <c r="A61" s="594" t="s">
        <v>48</v>
      </c>
      <c r="B61" s="595"/>
      <c r="C61" s="595"/>
      <c r="D61" s="595"/>
      <c r="E61" s="595"/>
      <c r="F61" s="595"/>
      <c r="G61" s="595"/>
      <c r="H61" s="595"/>
      <c r="I61" s="596"/>
      <c r="J61" s="80"/>
      <c r="K61" s="80"/>
      <c r="L61" s="109"/>
      <c r="M61" s="109"/>
      <c r="N61" s="109"/>
    </row>
    <row r="62" spans="1:14" s="57" customFormat="1" ht="13.95" customHeight="1" x14ac:dyDescent="0.25">
      <c r="A62" s="82" t="s">
        <v>364</v>
      </c>
      <c r="B62" s="370" t="s">
        <v>138</v>
      </c>
      <c r="C62" s="390">
        <v>215</v>
      </c>
      <c r="D62" s="300"/>
      <c r="E62" s="301"/>
      <c r="F62" s="370" t="s">
        <v>138</v>
      </c>
      <c r="G62" s="92">
        <v>130</v>
      </c>
      <c r="H62" s="370" t="s">
        <v>138</v>
      </c>
      <c r="I62" s="92">
        <v>129</v>
      </c>
      <c r="J62" s="63"/>
      <c r="K62" s="63"/>
      <c r="L62" s="109"/>
      <c r="M62" s="109"/>
      <c r="N62" s="109"/>
    </row>
    <row r="63" spans="1:14" s="57" customFormat="1" ht="13.95" customHeight="1" x14ac:dyDescent="0.25">
      <c r="A63" s="83" t="s">
        <v>372</v>
      </c>
      <c r="B63" s="270" t="s">
        <v>138</v>
      </c>
      <c r="C63" s="391">
        <v>222</v>
      </c>
      <c r="D63" s="302"/>
      <c r="E63" s="303"/>
      <c r="F63" s="270" t="s">
        <v>138</v>
      </c>
      <c r="G63" s="93">
        <v>80</v>
      </c>
      <c r="H63" s="270" t="s">
        <v>138</v>
      </c>
      <c r="I63" s="93">
        <v>80</v>
      </c>
      <c r="J63" s="63"/>
      <c r="K63" s="63"/>
      <c r="L63" s="109"/>
      <c r="M63" s="109"/>
      <c r="N63" s="109"/>
    </row>
    <row r="64" spans="1:14" s="57" customFormat="1" ht="13.95" customHeight="1" thickBot="1" x14ac:dyDescent="0.3">
      <c r="A64" s="84" t="s">
        <v>373</v>
      </c>
      <c r="B64" s="272"/>
      <c r="C64" s="304"/>
      <c r="D64" s="378" t="s">
        <v>138</v>
      </c>
      <c r="E64" s="304">
        <v>69</v>
      </c>
      <c r="F64" s="305" t="s">
        <v>138</v>
      </c>
      <c r="G64" s="273">
        <v>98</v>
      </c>
      <c r="H64" s="305" t="s">
        <v>138</v>
      </c>
      <c r="I64" s="112">
        <v>99</v>
      </c>
      <c r="J64" s="64"/>
      <c r="K64" s="62"/>
      <c r="L64" s="109"/>
      <c r="M64" s="109"/>
      <c r="N64" s="109"/>
    </row>
    <row r="65" spans="1:14" s="57" customFormat="1" ht="16.8" customHeight="1" thickBot="1" x14ac:dyDescent="0.3">
      <c r="A65" s="597" t="s">
        <v>49</v>
      </c>
      <c r="B65" s="598"/>
      <c r="C65" s="598"/>
      <c r="D65" s="598"/>
      <c r="E65" s="598"/>
      <c r="F65" s="598"/>
      <c r="G65" s="598"/>
      <c r="H65" s="598"/>
      <c r="I65" s="599"/>
      <c r="J65" s="80"/>
      <c r="K65" s="80"/>
      <c r="L65" s="109"/>
      <c r="M65" s="109"/>
      <c r="N65" s="109"/>
    </row>
    <row r="66" spans="1:14" s="57" customFormat="1" ht="13.95" customHeight="1" x14ac:dyDescent="0.25">
      <c r="A66" s="306" t="s">
        <v>140</v>
      </c>
      <c r="B66" s="307"/>
      <c r="C66" s="308"/>
      <c r="D66" s="379" t="s">
        <v>141</v>
      </c>
      <c r="E66" s="308">
        <v>85</v>
      </c>
      <c r="F66" s="309"/>
      <c r="G66" s="310"/>
      <c r="H66" s="311"/>
      <c r="I66" s="312"/>
      <c r="J66" s="60"/>
      <c r="K66" s="65"/>
      <c r="L66" s="109"/>
      <c r="M66" s="109"/>
      <c r="N66" s="109"/>
    </row>
    <row r="67" spans="1:14" s="57" customFormat="1" ht="13.95" customHeight="1" x14ac:dyDescent="0.25">
      <c r="A67" s="85" t="s">
        <v>310</v>
      </c>
      <c r="B67" s="380" t="s">
        <v>312</v>
      </c>
      <c r="C67" s="313">
        <v>315</v>
      </c>
      <c r="D67" s="314"/>
      <c r="E67" s="313"/>
      <c r="F67" s="315" t="s">
        <v>138</v>
      </c>
      <c r="G67" s="316">
        <v>295</v>
      </c>
      <c r="H67" s="315" t="s">
        <v>138</v>
      </c>
      <c r="I67" s="99">
        <v>298</v>
      </c>
      <c r="J67" s="60"/>
      <c r="K67" s="65"/>
      <c r="L67" s="109"/>
      <c r="M67" s="109"/>
      <c r="N67" s="109"/>
    </row>
    <row r="68" spans="1:14" s="57" customFormat="1" ht="13.95" customHeight="1" x14ac:dyDescent="0.25">
      <c r="A68" s="85" t="s">
        <v>311</v>
      </c>
      <c r="B68" s="380" t="s">
        <v>138</v>
      </c>
      <c r="C68" s="313">
        <v>245</v>
      </c>
      <c r="D68" s="314"/>
      <c r="E68" s="313"/>
      <c r="F68" s="315" t="s">
        <v>358</v>
      </c>
      <c r="G68" s="316">
        <v>49</v>
      </c>
      <c r="H68" s="315"/>
      <c r="I68" s="317"/>
      <c r="J68" s="60"/>
      <c r="K68" s="65"/>
      <c r="L68" s="109"/>
      <c r="M68" s="109"/>
      <c r="N68" s="109"/>
    </row>
    <row r="69" spans="1:14" s="57" customFormat="1" ht="13.95" customHeight="1" thickBot="1" x14ac:dyDescent="0.3">
      <c r="A69" s="318" t="s">
        <v>313</v>
      </c>
      <c r="B69" s="319"/>
      <c r="C69" s="320"/>
      <c r="D69" s="321"/>
      <c r="E69" s="322"/>
      <c r="F69" s="323" t="s">
        <v>274</v>
      </c>
      <c r="G69" s="324" t="s">
        <v>474</v>
      </c>
      <c r="H69" s="323" t="s">
        <v>274</v>
      </c>
      <c r="I69" s="324" t="s">
        <v>477</v>
      </c>
      <c r="J69" s="65"/>
      <c r="K69" s="61"/>
      <c r="L69" s="109"/>
      <c r="M69" s="109"/>
      <c r="N69" s="109"/>
    </row>
    <row r="70" spans="1:14" s="57" customFormat="1" ht="16.8" customHeight="1" x14ac:dyDescent="0.25">
      <c r="A70" s="600" t="s">
        <v>50</v>
      </c>
      <c r="B70" s="601"/>
      <c r="C70" s="601"/>
      <c r="D70" s="601"/>
      <c r="E70" s="601"/>
      <c r="F70" s="601"/>
      <c r="G70" s="601"/>
      <c r="H70" s="601"/>
      <c r="I70" s="602"/>
      <c r="J70" s="80"/>
      <c r="K70" s="80"/>
      <c r="L70" s="109"/>
      <c r="M70" s="109"/>
      <c r="N70" s="109"/>
    </row>
    <row r="71" spans="1:14" s="57" customFormat="1" ht="13.95" customHeight="1" x14ac:dyDescent="0.25">
      <c r="A71" s="94" t="s">
        <v>374</v>
      </c>
      <c r="B71" s="96" t="s">
        <v>304</v>
      </c>
      <c r="C71" s="97">
        <v>215</v>
      </c>
      <c r="D71" s="95"/>
      <c r="E71" s="95"/>
      <c r="F71" s="96" t="s">
        <v>138</v>
      </c>
      <c r="G71" s="97">
        <v>80</v>
      </c>
      <c r="H71" s="96" t="s">
        <v>138</v>
      </c>
      <c r="I71" s="98">
        <v>80</v>
      </c>
      <c r="J71" s="58"/>
      <c r="K71" s="66"/>
      <c r="L71" s="109"/>
      <c r="M71" s="109"/>
      <c r="N71" s="109"/>
    </row>
    <row r="72" spans="1:14" ht="15" thickBot="1" x14ac:dyDescent="0.35">
      <c r="A72" s="332" t="s">
        <v>475</v>
      </c>
      <c r="B72" s="381"/>
      <c r="C72" s="382"/>
      <c r="D72" s="332"/>
      <c r="E72" s="332"/>
      <c r="F72" s="381" t="s">
        <v>273</v>
      </c>
      <c r="G72" s="381" t="s">
        <v>476</v>
      </c>
      <c r="H72" s="381" t="s">
        <v>272</v>
      </c>
      <c r="I72" s="381">
        <v>1550</v>
      </c>
      <c r="J72" s="257"/>
      <c r="K72" s="257"/>
    </row>
    <row r="73" spans="1:14" x14ac:dyDescent="0.3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1:14" x14ac:dyDescent="0.3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</row>
    <row r="75" spans="1:14" x14ac:dyDescent="0.3">
      <c r="A75" s="257"/>
      <c r="B75" s="257"/>
      <c r="C75" s="257"/>
      <c r="D75" s="257"/>
      <c r="E75" s="257"/>
      <c r="F75" s="257"/>
      <c r="G75" s="257"/>
      <c r="H75" s="257"/>
      <c r="I75" s="257"/>
      <c r="J75" s="257"/>
      <c r="K75" s="257"/>
    </row>
    <row r="76" spans="1:14" x14ac:dyDescent="0.3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</row>
    <row r="77" spans="1:14" x14ac:dyDescent="0.3">
      <c r="A77" s="257"/>
      <c r="B77" s="257"/>
      <c r="C77" s="257"/>
      <c r="D77" s="257"/>
      <c r="E77" s="257"/>
      <c r="F77" s="257"/>
      <c r="G77" s="257"/>
      <c r="H77" s="257"/>
      <c r="I77" s="257"/>
      <c r="J77" s="257"/>
      <c r="K77" s="257"/>
    </row>
    <row r="78" spans="1:14" x14ac:dyDescent="0.3">
      <c r="A78" s="257"/>
      <c r="B78" s="257"/>
      <c r="C78" s="257"/>
      <c r="D78" s="257"/>
      <c r="E78" s="257"/>
      <c r="F78" s="257"/>
      <c r="G78" s="257"/>
      <c r="H78" s="257"/>
      <c r="I78" s="257"/>
      <c r="J78" s="257"/>
      <c r="K78" s="257"/>
    </row>
    <row r="79" spans="1:14" x14ac:dyDescent="0.3">
      <c r="A79" s="257"/>
      <c r="B79" s="257"/>
      <c r="C79" s="257"/>
      <c r="D79" s="257"/>
      <c r="E79" s="257"/>
      <c r="F79" s="257"/>
      <c r="G79" s="257"/>
      <c r="H79" s="257"/>
      <c r="I79" s="257"/>
      <c r="J79" s="257"/>
      <c r="K79" s="257"/>
    </row>
    <row r="80" spans="1:14" x14ac:dyDescent="0.3">
      <c r="A80" s="257"/>
      <c r="B80" s="257"/>
      <c r="C80" s="257"/>
      <c r="D80" s="257"/>
      <c r="E80" s="257"/>
      <c r="F80" s="257"/>
      <c r="G80" s="257"/>
      <c r="H80" s="257"/>
      <c r="I80" s="257"/>
      <c r="J80" s="257"/>
      <c r="K80" s="257"/>
    </row>
    <row r="81" spans="1:11" x14ac:dyDescent="0.3">
      <c r="A81" s="257"/>
      <c r="B81" s="257"/>
      <c r="C81" s="257"/>
      <c r="D81" s="257"/>
      <c r="E81" s="257"/>
      <c r="F81" s="257"/>
      <c r="G81" s="257"/>
      <c r="H81" s="257"/>
      <c r="I81" s="257"/>
      <c r="J81" s="257"/>
      <c r="K81" s="257"/>
    </row>
    <row r="82" spans="1:11" x14ac:dyDescent="0.3">
      <c r="A82" s="257"/>
      <c r="B82" s="257"/>
      <c r="C82" s="257"/>
      <c r="D82" s="257"/>
      <c r="E82" s="257"/>
      <c r="F82" s="257"/>
      <c r="G82" s="257"/>
      <c r="H82" s="257"/>
      <c r="I82" s="257"/>
      <c r="J82" s="257"/>
      <c r="K82" s="257"/>
    </row>
    <row r="83" spans="1:11" x14ac:dyDescent="0.3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257"/>
    </row>
    <row r="84" spans="1:11" x14ac:dyDescent="0.3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257"/>
    </row>
    <row r="85" spans="1:1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1:1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1:1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1:1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1:1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1:1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1:1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1:1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1:1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1:1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1:1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1:1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1:1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1:1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1:1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1:1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1:1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1:1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1:1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1:1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1:1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1:1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1:1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1:1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1:1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1:1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1:1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1:1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1:1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1:1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1:1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1:1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1:1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1:1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1:1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1:1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1:1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1:1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1:1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1:1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1:1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1:1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1:1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1:1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1:1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</row>
  </sheetData>
  <mergeCells count="23">
    <mergeCell ref="A70:I70"/>
    <mergeCell ref="D44:I44"/>
    <mergeCell ref="A45:A47"/>
    <mergeCell ref="B45:C46"/>
    <mergeCell ref="D45:E46"/>
    <mergeCell ref="F45:G46"/>
    <mergeCell ref="H45:I46"/>
    <mergeCell ref="A61:I61"/>
    <mergeCell ref="A65:I65"/>
    <mergeCell ref="A48:I48"/>
    <mergeCell ref="A35:K35"/>
    <mergeCell ref="J45:K46"/>
    <mergeCell ref="A5:K5"/>
    <mergeCell ref="H1:I1"/>
    <mergeCell ref="A2:A4"/>
    <mergeCell ref="B2:C3"/>
    <mergeCell ref="D2:E3"/>
    <mergeCell ref="F2:G3"/>
    <mergeCell ref="H2:I3"/>
    <mergeCell ref="J1:K1"/>
    <mergeCell ref="J2:K3"/>
    <mergeCell ref="A22:K22"/>
    <mergeCell ref="A31:K31"/>
  </mergeCells>
  <phoneticPr fontId="25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E41"/>
  <sheetViews>
    <sheetView zoomScaleNormal="100" workbookViewId="0">
      <selection activeCell="G8" sqref="G8"/>
    </sheetView>
  </sheetViews>
  <sheetFormatPr defaultColWidth="9.109375" defaultRowHeight="13.8" x14ac:dyDescent="0.3"/>
  <cols>
    <col min="1" max="1" width="31.88671875" style="107" customWidth="1"/>
    <col min="2" max="2" width="13.6640625" style="107" customWidth="1"/>
    <col min="3" max="3" width="13.109375" style="107" customWidth="1"/>
    <col min="4" max="4" width="16.33203125" style="107" customWidth="1"/>
    <col min="5" max="5" width="9.109375" style="107"/>
    <col min="6" max="16384" width="9.109375" style="39"/>
  </cols>
  <sheetData>
    <row r="1" spans="1:4" ht="13.5" customHeight="1" x14ac:dyDescent="0.3">
      <c r="A1" s="113" t="s">
        <v>111</v>
      </c>
      <c r="B1" s="181"/>
      <c r="C1" s="328"/>
      <c r="D1" s="383">
        <v>44691</v>
      </c>
    </row>
    <row r="2" spans="1:4" ht="41.4" customHeight="1" x14ac:dyDescent="0.3">
      <c r="A2" s="185" t="s">
        <v>110</v>
      </c>
      <c r="B2" s="191" t="s">
        <v>109</v>
      </c>
      <c r="C2" s="191" t="s">
        <v>121</v>
      </c>
      <c r="D2" s="191" t="s">
        <v>108</v>
      </c>
    </row>
    <row r="3" spans="1:4" ht="16.95" customHeight="1" x14ac:dyDescent="0.3">
      <c r="A3" s="186" t="s">
        <v>142</v>
      </c>
      <c r="B3" s="384" t="s">
        <v>423</v>
      </c>
      <c r="C3" s="192" t="s">
        <v>395</v>
      </c>
      <c r="D3" s="385" t="s">
        <v>452</v>
      </c>
    </row>
    <row r="4" spans="1:4" ht="16.95" customHeight="1" x14ac:dyDescent="0.3">
      <c r="A4" s="202" t="s">
        <v>276</v>
      </c>
      <c r="B4" s="205"/>
      <c r="C4" s="205" t="s">
        <v>396</v>
      </c>
      <c r="D4" s="386"/>
    </row>
    <row r="5" spans="1:4" ht="16.95" customHeight="1" x14ac:dyDescent="0.3">
      <c r="A5" s="202" t="s">
        <v>275</v>
      </c>
      <c r="B5" s="205"/>
      <c r="C5" s="205" t="s">
        <v>397</v>
      </c>
      <c r="D5" s="386"/>
    </row>
    <row r="6" spans="1:4" ht="16.95" customHeight="1" x14ac:dyDescent="0.3">
      <c r="A6" s="202" t="s">
        <v>277</v>
      </c>
      <c r="B6" s="205" t="s">
        <v>508</v>
      </c>
      <c r="C6" s="205" t="s">
        <v>398</v>
      </c>
      <c r="D6" s="386"/>
    </row>
    <row r="7" spans="1:4" ht="16.95" customHeight="1" x14ac:dyDescent="0.3">
      <c r="A7" s="187" t="s">
        <v>278</v>
      </c>
      <c r="B7" s="193"/>
      <c r="C7" s="205" t="s">
        <v>399</v>
      </c>
      <c r="D7" s="386"/>
    </row>
    <row r="8" spans="1:4" ht="16.95" customHeight="1" x14ac:dyDescent="0.3">
      <c r="A8" s="187" t="s">
        <v>143</v>
      </c>
      <c r="B8" s="193"/>
      <c r="C8" s="205" t="s">
        <v>400</v>
      </c>
      <c r="D8" s="386" t="s">
        <v>451</v>
      </c>
    </row>
    <row r="9" spans="1:4" ht="16.95" customHeight="1" x14ac:dyDescent="0.3">
      <c r="A9" s="187" t="s">
        <v>279</v>
      </c>
      <c r="B9" s="193"/>
      <c r="C9" s="205" t="s">
        <v>401</v>
      </c>
      <c r="D9" s="386"/>
    </row>
    <row r="10" spans="1:4" ht="29.4" customHeight="1" x14ac:dyDescent="0.3">
      <c r="A10" s="187" t="s">
        <v>418</v>
      </c>
      <c r="B10" s="193"/>
      <c r="C10" s="205" t="s">
        <v>402</v>
      </c>
      <c r="D10" s="386"/>
    </row>
    <row r="11" spans="1:4" ht="16.95" customHeight="1" x14ac:dyDescent="0.3">
      <c r="A11" s="202" t="s">
        <v>144</v>
      </c>
      <c r="B11" s="205"/>
      <c r="C11" s="205"/>
      <c r="D11" s="386" t="s">
        <v>453</v>
      </c>
    </row>
    <row r="12" spans="1:4" ht="16.95" customHeight="1" x14ac:dyDescent="0.3">
      <c r="A12" s="187" t="s">
        <v>280</v>
      </c>
      <c r="B12" s="193"/>
      <c r="C12" s="194" t="s">
        <v>401</v>
      </c>
      <c r="D12" s="386"/>
    </row>
    <row r="13" spans="1:4" ht="16.95" customHeight="1" x14ac:dyDescent="0.3">
      <c r="A13" s="202" t="s">
        <v>146</v>
      </c>
      <c r="B13" s="205"/>
      <c r="C13" s="205"/>
      <c r="D13" s="386" t="s">
        <v>454</v>
      </c>
    </row>
    <row r="14" spans="1:4" ht="16.95" customHeight="1" x14ac:dyDescent="0.3">
      <c r="A14" s="187" t="s">
        <v>281</v>
      </c>
      <c r="B14" s="193" t="s">
        <v>423</v>
      </c>
      <c r="C14" s="205"/>
      <c r="D14" s="386"/>
    </row>
    <row r="15" spans="1:4" ht="16.95" customHeight="1" x14ac:dyDescent="0.3">
      <c r="A15" s="202" t="s">
        <v>282</v>
      </c>
      <c r="B15" s="205"/>
      <c r="C15" s="205" t="s">
        <v>396</v>
      </c>
      <c r="D15" s="386"/>
    </row>
    <row r="16" spans="1:4" ht="16.95" customHeight="1" x14ac:dyDescent="0.3">
      <c r="A16" s="187" t="s">
        <v>147</v>
      </c>
      <c r="B16" s="193"/>
      <c r="C16" s="205" t="s">
        <v>403</v>
      </c>
      <c r="D16" s="386" t="s">
        <v>145</v>
      </c>
    </row>
    <row r="17" spans="1:4" ht="16.95" customHeight="1" x14ac:dyDescent="0.3">
      <c r="A17" s="202" t="s">
        <v>283</v>
      </c>
      <c r="B17" s="205"/>
      <c r="C17" s="205" t="s">
        <v>405</v>
      </c>
      <c r="D17" s="386"/>
    </row>
    <row r="18" spans="1:4" ht="16.95" customHeight="1" x14ac:dyDescent="0.3">
      <c r="A18" s="187" t="s">
        <v>148</v>
      </c>
      <c r="B18" s="193"/>
      <c r="C18" s="205" t="s">
        <v>404</v>
      </c>
      <c r="D18" s="386" t="s">
        <v>455</v>
      </c>
    </row>
    <row r="19" spans="1:4" ht="16.95" customHeight="1" x14ac:dyDescent="0.3">
      <c r="A19" s="187" t="s">
        <v>149</v>
      </c>
      <c r="B19" s="193"/>
      <c r="C19" s="205" t="s">
        <v>406</v>
      </c>
      <c r="D19" s="386" t="s">
        <v>456</v>
      </c>
    </row>
    <row r="20" spans="1:4" ht="16.95" customHeight="1" x14ac:dyDescent="0.3">
      <c r="A20" s="187" t="s">
        <v>284</v>
      </c>
      <c r="B20" s="193" t="s">
        <v>509</v>
      </c>
      <c r="C20" s="205" t="s">
        <v>406</v>
      </c>
      <c r="D20" s="386"/>
    </row>
    <row r="21" spans="1:4" ht="16.95" customHeight="1" x14ac:dyDescent="0.3">
      <c r="A21" s="187" t="s">
        <v>150</v>
      </c>
      <c r="B21" s="193" t="s">
        <v>509</v>
      </c>
      <c r="C21" s="205" t="s">
        <v>401</v>
      </c>
      <c r="D21" s="386" t="s">
        <v>457</v>
      </c>
    </row>
    <row r="22" spans="1:4" ht="16.95" customHeight="1" x14ac:dyDescent="0.3">
      <c r="A22" s="187" t="s">
        <v>285</v>
      </c>
      <c r="B22" s="193" t="s">
        <v>510</v>
      </c>
      <c r="C22" s="205"/>
      <c r="D22" s="386"/>
    </row>
    <row r="23" spans="1:4" ht="16.95" customHeight="1" x14ac:dyDescent="0.3">
      <c r="A23" s="202" t="s">
        <v>286</v>
      </c>
      <c r="B23" s="205" t="s">
        <v>511</v>
      </c>
      <c r="C23" s="205"/>
      <c r="D23" s="386"/>
    </row>
    <row r="24" spans="1:4" ht="16.95" customHeight="1" x14ac:dyDescent="0.3">
      <c r="A24" s="202" t="s">
        <v>287</v>
      </c>
      <c r="B24" s="205" t="s">
        <v>509</v>
      </c>
      <c r="C24" s="205"/>
      <c r="D24" s="386"/>
    </row>
    <row r="25" spans="1:4" ht="16.95" customHeight="1" x14ac:dyDescent="0.3">
      <c r="A25" s="202" t="s">
        <v>288</v>
      </c>
      <c r="B25" s="205"/>
      <c r="C25" s="205" t="s">
        <v>427</v>
      </c>
      <c r="D25" s="386"/>
    </row>
    <row r="26" spans="1:4" ht="16.95" customHeight="1" x14ac:dyDescent="0.3">
      <c r="A26" s="202" t="s">
        <v>289</v>
      </c>
      <c r="B26" s="205"/>
      <c r="C26" s="205" t="s">
        <v>398</v>
      </c>
      <c r="D26" s="386"/>
    </row>
    <row r="27" spans="1:4" ht="16.95" customHeight="1" x14ac:dyDescent="0.3">
      <c r="A27" s="202" t="s">
        <v>151</v>
      </c>
      <c r="B27" s="205"/>
      <c r="C27" s="205"/>
      <c r="D27" s="386" t="s">
        <v>458</v>
      </c>
    </row>
    <row r="28" spans="1:4" ht="16.95" customHeight="1" x14ac:dyDescent="0.3">
      <c r="A28" s="202" t="s">
        <v>152</v>
      </c>
      <c r="B28" s="205"/>
      <c r="C28" s="205" t="s">
        <v>407</v>
      </c>
      <c r="D28" s="386" t="s">
        <v>459</v>
      </c>
    </row>
    <row r="29" spans="1:4" ht="16.95" customHeight="1" x14ac:dyDescent="0.3">
      <c r="A29" s="202" t="s">
        <v>408</v>
      </c>
      <c r="B29" s="205"/>
      <c r="C29" s="205" t="s">
        <v>409</v>
      </c>
      <c r="D29" s="386"/>
    </row>
    <row r="30" spans="1:4" ht="29.4" customHeight="1" x14ac:dyDescent="0.3">
      <c r="A30" s="202" t="s">
        <v>410</v>
      </c>
      <c r="B30" s="205"/>
      <c r="C30" s="205" t="s">
        <v>419</v>
      </c>
      <c r="D30" s="386"/>
    </row>
    <row r="31" spans="1:4" ht="33.6" customHeight="1" x14ac:dyDescent="0.3">
      <c r="A31" s="202" t="s">
        <v>411</v>
      </c>
      <c r="B31" s="205"/>
      <c r="C31" s="205" t="s">
        <v>420</v>
      </c>
      <c r="D31" s="386"/>
    </row>
    <row r="32" spans="1:4" ht="16.95" customHeight="1" x14ac:dyDescent="0.3">
      <c r="A32" s="202" t="s">
        <v>412</v>
      </c>
      <c r="B32" s="205"/>
      <c r="C32" s="205" t="s">
        <v>421</v>
      </c>
      <c r="D32" s="386"/>
    </row>
    <row r="33" spans="1:4" ht="16.95" customHeight="1" x14ac:dyDescent="0.3">
      <c r="A33" s="202" t="s">
        <v>413</v>
      </c>
      <c r="B33" s="205"/>
      <c r="C33" s="205" t="s">
        <v>422</v>
      </c>
      <c r="D33" s="386"/>
    </row>
    <row r="34" spans="1:4" ht="16.95" customHeight="1" x14ac:dyDescent="0.3">
      <c r="A34" s="202" t="s">
        <v>414</v>
      </c>
      <c r="B34" s="205"/>
      <c r="C34" s="205" t="s">
        <v>423</v>
      </c>
      <c r="D34" s="386"/>
    </row>
    <row r="35" spans="1:4" ht="16.95" customHeight="1" x14ac:dyDescent="0.3">
      <c r="A35" s="202" t="s">
        <v>415</v>
      </c>
      <c r="B35" s="205"/>
      <c r="C35" s="205" t="s">
        <v>424</v>
      </c>
      <c r="D35" s="386"/>
    </row>
    <row r="36" spans="1:4" ht="16.95" customHeight="1" x14ac:dyDescent="0.3">
      <c r="A36" s="202" t="s">
        <v>416</v>
      </c>
      <c r="B36" s="205"/>
      <c r="C36" s="205" t="s">
        <v>425</v>
      </c>
      <c r="D36" s="386"/>
    </row>
    <row r="37" spans="1:4" ht="16.95" customHeight="1" x14ac:dyDescent="0.3">
      <c r="A37" s="202" t="s">
        <v>417</v>
      </c>
      <c r="B37" s="205"/>
      <c r="C37" s="205" t="s">
        <v>426</v>
      </c>
      <c r="D37" s="386"/>
    </row>
    <row r="38" spans="1:4" ht="16.95" customHeight="1" x14ac:dyDescent="0.3">
      <c r="A38" s="181"/>
      <c r="B38" s="181"/>
      <c r="C38" s="181"/>
      <c r="D38" s="181"/>
    </row>
    <row r="39" spans="1:4" ht="16.95" customHeight="1" x14ac:dyDescent="0.3"/>
    <row r="40" spans="1:4" ht="16.95" customHeight="1" x14ac:dyDescent="0.3"/>
    <row r="41" spans="1:4" ht="16.95" customHeight="1" x14ac:dyDescent="0.3"/>
  </sheetData>
  <printOptions horizontalCentered="1"/>
  <pageMargins left="0.39370078740157483" right="0.35433070866141736" top="0.74803149606299213" bottom="0.3937007874015748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NAWOZY</vt:lpstr>
      <vt:lpstr>ŚRODKI OCHRONY ROŚLIN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Bartosz Napiórkowski</cp:lastModifiedBy>
  <cp:lastPrinted>2022-03-14T09:31:02Z</cp:lastPrinted>
  <dcterms:created xsi:type="dcterms:W3CDTF">2021-03-08T10:33:13Z</dcterms:created>
  <dcterms:modified xsi:type="dcterms:W3CDTF">2022-05-16T11:36:35Z</dcterms:modified>
</cp:coreProperties>
</file>