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 rok\agrorynek\"/>
    </mc:Choice>
  </mc:AlternateContent>
  <xr:revisionPtr revIDLastSave="0" documentId="13_ncr:1_{3C67B16C-AB31-469E-AACD-FD0FF5AA0AA2}" xr6:coauthVersionLast="47" xr6:coauthVersionMax="47" xr10:uidLastSave="{00000000-0000-0000-0000-000000000000}"/>
  <bookViews>
    <workbookView xWindow="-108" yWindow="-108" windowWidth="23256" windowHeight="12576" activeTab="4" xr2:uid="{ED35D416-E8FB-4109-B8D6-6BE3DE9301DD}"/>
  </bookViews>
  <sheets>
    <sheet name="MLEKO I ŻYWIEC" sheetId="2" r:id="rId1"/>
    <sheet name="PASZE" sheetId="3" r:id="rId2"/>
    <sheet name="ŚRODKI OCHRONY" sheetId="4" r:id="rId3"/>
    <sheet name="NAWOZY" sheetId="5" r:id="rId4"/>
    <sheet name="USŁUGI" sheetId="6" r:id="rId5"/>
  </sheets>
  <definedNames>
    <definedName name="OLE_LINK1" localSheetId="3">NAWOZY!$G$4</definedName>
    <definedName name="Print_Area" localSheetId="3">NAWOZY!$A$1:$N$33</definedName>
    <definedName name="Print_Area" localSheetId="1">PASZE!$A$1:$J$37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5" l="1"/>
  <c r="AB8" i="5"/>
  <c r="AC8" i="5"/>
  <c r="AD8" i="5"/>
  <c r="AE8" i="5"/>
  <c r="AF8" i="5"/>
  <c r="AG8" i="5"/>
  <c r="AH8" i="5"/>
  <c r="AM42" i="5"/>
  <c r="AM41" i="5"/>
  <c r="AM40" i="5"/>
  <c r="AM39" i="5"/>
  <c r="AM38" i="5"/>
  <c r="AM37" i="5"/>
  <c r="AM36" i="5"/>
  <c r="AM35" i="5"/>
  <c r="AM34" i="5"/>
  <c r="AM33" i="5"/>
  <c r="AH33" i="5"/>
  <c r="AG33" i="5"/>
  <c r="AF33" i="5"/>
  <c r="AE33" i="5"/>
  <c r="AD33" i="5"/>
  <c r="AC33" i="5"/>
  <c r="AB33" i="5"/>
  <c r="S33" i="5"/>
  <c r="AM32" i="5"/>
  <c r="AH32" i="5"/>
  <c r="AG32" i="5"/>
  <c r="AF32" i="5"/>
  <c r="AE32" i="5"/>
  <c r="AD32" i="5"/>
  <c r="AC32" i="5"/>
  <c r="AB32" i="5"/>
  <c r="S32" i="5"/>
  <c r="AM29" i="5"/>
  <c r="AH29" i="5"/>
  <c r="AG29" i="5"/>
  <c r="AF29" i="5"/>
  <c r="AE29" i="5"/>
  <c r="AD29" i="5"/>
  <c r="AC29" i="5"/>
  <c r="AB29" i="5"/>
  <c r="S29" i="5"/>
  <c r="AM28" i="5"/>
  <c r="AH28" i="5"/>
  <c r="AG28" i="5"/>
  <c r="AF28" i="5"/>
  <c r="AE28" i="5"/>
  <c r="AD28" i="5"/>
  <c r="AC28" i="5"/>
  <c r="AB28" i="5"/>
  <c r="S28" i="5"/>
  <c r="AM26" i="5"/>
  <c r="AH26" i="5"/>
  <c r="AG26" i="5"/>
  <c r="AF26" i="5"/>
  <c r="AE26" i="5"/>
  <c r="AD26" i="5"/>
  <c r="AC26" i="5"/>
  <c r="AB26" i="5"/>
  <c r="S26" i="5"/>
  <c r="AM24" i="5"/>
  <c r="AH24" i="5"/>
  <c r="AG24" i="5"/>
  <c r="AF24" i="5"/>
  <c r="AE24" i="5"/>
  <c r="AD24" i="5"/>
  <c r="AC24" i="5"/>
  <c r="AB24" i="5"/>
  <c r="S24" i="5"/>
  <c r="AM21" i="5"/>
  <c r="AH21" i="5"/>
  <c r="AG21" i="5"/>
  <c r="AF21" i="5"/>
  <c r="AE21" i="5"/>
  <c r="AD21" i="5"/>
  <c r="AC21" i="5"/>
  <c r="AB21" i="5"/>
  <c r="S21" i="5"/>
  <c r="AM19" i="5"/>
  <c r="AH19" i="5"/>
  <c r="AG19" i="5"/>
  <c r="AF19" i="5"/>
  <c r="AE19" i="5"/>
  <c r="AD19" i="5"/>
  <c r="AC19" i="5"/>
  <c r="AB19" i="5"/>
  <c r="S19" i="5"/>
  <c r="AM18" i="5"/>
  <c r="AH18" i="5"/>
  <c r="AG18" i="5"/>
  <c r="AF18" i="5"/>
  <c r="AE18" i="5"/>
  <c r="AD18" i="5"/>
  <c r="AC18" i="5"/>
  <c r="AB18" i="5"/>
  <c r="S18" i="5"/>
  <c r="AM17" i="5"/>
  <c r="AH17" i="5"/>
  <c r="AG17" i="5"/>
  <c r="AF17" i="5"/>
  <c r="AE17" i="5"/>
  <c r="AD17" i="5"/>
  <c r="AC17" i="5"/>
  <c r="AB17" i="5"/>
  <c r="S17" i="5"/>
  <c r="AM15" i="5"/>
  <c r="AH15" i="5"/>
  <c r="AG15" i="5"/>
  <c r="AF15" i="5"/>
  <c r="AE15" i="5"/>
  <c r="AD15" i="5"/>
  <c r="AC15" i="5"/>
  <c r="AB15" i="5"/>
  <c r="S15" i="5"/>
  <c r="AM14" i="5"/>
  <c r="AH14" i="5"/>
  <c r="AG14" i="5"/>
  <c r="AF14" i="5"/>
  <c r="AE14" i="5"/>
  <c r="S14" i="5"/>
  <c r="AH13" i="5"/>
  <c r="AG13" i="5"/>
  <c r="AF13" i="5"/>
  <c r="AE13" i="5"/>
  <c r="AD13" i="5"/>
  <c r="AC13" i="5"/>
  <c r="AB13" i="5"/>
  <c r="S13" i="5"/>
  <c r="AH11" i="5"/>
  <c r="AG11" i="5"/>
  <c r="AF11" i="5"/>
  <c r="AE11" i="5"/>
  <c r="AD11" i="5"/>
  <c r="AC11" i="5"/>
  <c r="AB11" i="5"/>
  <c r="S11" i="5"/>
  <c r="R11" i="5"/>
  <c r="AH10" i="5"/>
  <c r="AG10" i="5"/>
  <c r="AF10" i="5"/>
  <c r="AE10" i="5"/>
  <c r="AD10" i="5"/>
  <c r="AC10" i="5"/>
  <c r="AB10" i="5"/>
  <c r="S10" i="5"/>
  <c r="AH6" i="5"/>
  <c r="AG6" i="5"/>
  <c r="AF6" i="5"/>
  <c r="AE6" i="5"/>
  <c r="AD6" i="5"/>
  <c r="AC6" i="5"/>
  <c r="AB6" i="5"/>
  <c r="S6" i="5"/>
  <c r="AH5" i="5"/>
  <c r="AG5" i="5"/>
  <c r="AF5" i="5"/>
  <c r="AE5" i="5"/>
  <c r="AD5" i="5"/>
  <c r="AC5" i="5"/>
  <c r="AB5" i="5"/>
  <c r="S5" i="5"/>
  <c r="R5" i="5"/>
  <c r="AJ19" i="5" l="1"/>
  <c r="AJ26" i="5"/>
  <c r="AJ15" i="5"/>
  <c r="AJ28" i="5"/>
  <c r="AJ17" i="5"/>
  <c r="AJ29" i="5"/>
  <c r="AJ18" i="5"/>
  <c r="AJ32" i="5"/>
  <c r="AJ33" i="5"/>
  <c r="AJ21" i="5"/>
  <c r="AJ24" i="5"/>
  <c r="AJ14" i="5"/>
</calcChain>
</file>

<file path=xl/sharedStrings.xml><?xml version="1.0" encoding="utf-8"?>
<sst xmlns="http://schemas.openxmlformats.org/spreadsheetml/2006/main" count="583" uniqueCount="480">
  <si>
    <t>CENY SKUPU MLEKA</t>
  </si>
  <si>
    <t>Spółdzielnia</t>
  </si>
  <si>
    <t>Cena
w zł.
za jedn..
tłuszczu</t>
  </si>
  <si>
    <t>Cena
w zł.
za jedn..
białka</t>
  </si>
  <si>
    <t>Dopłata
w zł.
za klasę
Extra</t>
  </si>
  <si>
    <t>Średnia cena
wypłacona
za miesiąc
/brutto/</t>
  </si>
  <si>
    <t>Dopłata za wielkość dostawy</t>
  </si>
  <si>
    <t>Dopłata</t>
  </si>
  <si>
    <t>Spółdzielnia Mleczarska "MLEKPOL" w Grajewie
ZPM Mrągowo</t>
  </si>
  <si>
    <t>0,05-0,26</t>
  </si>
  <si>
    <t>Spółdzielnia Mleczarska "MLEKOVITA",
Oddział w Lubawie</t>
  </si>
  <si>
    <t>0,1+0,05</t>
  </si>
  <si>
    <t>0,1-0,22</t>
  </si>
  <si>
    <t>premia 0,25 dla każd.prod.+0,05 za zbiornik    0,04 za GMO+0,02 za kontr. użytk.</t>
  </si>
  <si>
    <t>CENY SKUPU ŻYWCA (zł/kg)</t>
  </si>
  <si>
    <t>Wyszczególnienie</t>
  </si>
  <si>
    <t xml:space="preserve">Zakłady Mięsne
MORLINY S.A. na
zlecenie firmy OSI
Poland FOOD WORKS
Sp. z o.o. </t>
  </si>
  <si>
    <t>Zakład Uboju Bydła Biskupiec</t>
  </si>
  <si>
    <t>Ubojnia
"Kąsek"
Kisielice</t>
  </si>
  <si>
    <t>ŻYWIEC      WIEPRZOWY</t>
  </si>
  <si>
    <t>brak skupu</t>
  </si>
  <si>
    <t>Brak skupu</t>
  </si>
  <si>
    <t xml:space="preserve">WBC kl. E : 6,8-7,1+VAT
</t>
  </si>
  <si>
    <t>ŻYWIEC WOŁOWY</t>
  </si>
  <si>
    <t>poubojowa klasa O:</t>
  </si>
  <si>
    <t>poubojowa netto:</t>
  </si>
  <si>
    <t>ŻYWIEC
KROWY</t>
  </si>
  <si>
    <r>
      <t>ŚREDNIE CENY TARGOWISKOWE</t>
    </r>
    <r>
      <rPr>
        <sz val="11"/>
        <rFont val="Calibri"/>
        <family val="2"/>
        <charset val="238"/>
        <scheme val="minor"/>
      </rPr>
      <t xml:space="preserve"> (w zł)</t>
    </r>
  </si>
  <si>
    <t>Targowisko / towar</t>
  </si>
  <si>
    <r>
      <t xml:space="preserve">pszenica </t>
    </r>
    <r>
      <rPr>
        <sz val="9"/>
        <rFont val="Calibri"/>
        <family val="2"/>
        <charset val="238"/>
        <scheme val="minor"/>
      </rPr>
      <t>(dt)</t>
    </r>
  </si>
  <si>
    <r>
      <t xml:space="preserve">jeczmień </t>
    </r>
    <r>
      <rPr>
        <sz val="9"/>
        <rFont val="Calibri"/>
        <family val="2"/>
        <charset val="238"/>
        <scheme val="minor"/>
      </rPr>
      <t>(dt)</t>
    </r>
  </si>
  <si>
    <r>
      <t xml:space="preserve">pszenżyto </t>
    </r>
    <r>
      <rPr>
        <sz val="9"/>
        <rFont val="Calibri"/>
        <family val="2"/>
        <charset val="238"/>
        <scheme val="minor"/>
      </rPr>
      <t>(dt)</t>
    </r>
  </si>
  <si>
    <r>
      <t xml:space="preserve">ziemniaki </t>
    </r>
    <r>
      <rPr>
        <sz val="9"/>
        <rFont val="Calibri"/>
        <family val="2"/>
        <charset val="238"/>
        <scheme val="minor"/>
      </rPr>
      <t>(dt)</t>
    </r>
  </si>
  <si>
    <r>
      <t xml:space="preserve">jaja </t>
    </r>
    <r>
      <rPr>
        <sz val="9"/>
        <rFont val="Calibri"/>
        <family val="2"/>
        <charset val="238"/>
        <scheme val="minor"/>
      </rPr>
      <t>(szt.)</t>
    </r>
  </si>
  <si>
    <t>Biskupiec</t>
  </si>
  <si>
    <t>Ełk</t>
  </si>
  <si>
    <t>0,80-1,00</t>
  </si>
  <si>
    <t>Giżycko</t>
  </si>
  <si>
    <t>Olecko</t>
  </si>
  <si>
    <t>Orneta</t>
  </si>
  <si>
    <t>Pisz</t>
  </si>
  <si>
    <t>0,7-1,00</t>
  </si>
  <si>
    <t>Szczytno</t>
  </si>
  <si>
    <t xml:space="preserve"> Agro-Produkt M.Zellma Nowe Miasto Lubawskie</t>
  </si>
  <si>
    <t>Spółdzielnia producentów trzody LUB-TUCZ Lubawa</t>
  </si>
  <si>
    <t xml:space="preserve">preparaty mlekozastępcze </t>
  </si>
  <si>
    <t>wyszczególnienie</t>
  </si>
  <si>
    <t>cena (zł/opak.)                          25kg</t>
  </si>
  <si>
    <t>Agrorac 1</t>
  </si>
  <si>
    <t xml:space="preserve">cena (zł/dt)                          </t>
  </si>
  <si>
    <t xml:space="preserve">Agrolac Excellent </t>
  </si>
  <si>
    <t xml:space="preserve">Pasza CJ </t>
  </si>
  <si>
    <t xml:space="preserve">Agrolac Komfort Plus </t>
  </si>
  <si>
    <t>Pasza DJ</t>
  </si>
  <si>
    <t>Tucznik TV Super</t>
  </si>
  <si>
    <t>śruta sojowa ( 1 dt)</t>
  </si>
  <si>
    <t>Warchlak W 20%</t>
  </si>
  <si>
    <t xml:space="preserve">premiksy </t>
  </si>
  <si>
    <t>śruta rzepakowa</t>
  </si>
  <si>
    <t>Prosięta PDP 20%</t>
  </si>
  <si>
    <t>VitAgro Repro Max</t>
  </si>
  <si>
    <t>De Heus-Stendera Lubawa drób</t>
  </si>
  <si>
    <t>Lochy karmiące LK 20%</t>
  </si>
  <si>
    <t>Brojler 1</t>
  </si>
  <si>
    <t>25kg/46 zł</t>
  </si>
  <si>
    <t>Lochy prośne LP 7,5%</t>
  </si>
  <si>
    <t>Vit Agro Smart</t>
  </si>
  <si>
    <t xml:space="preserve">Brojler 2 </t>
  </si>
  <si>
    <t>Agrocentrum-Kalęczyn 8 Pisz</t>
  </si>
  <si>
    <t>VitAgro Elita</t>
  </si>
  <si>
    <t>Odchów 1</t>
  </si>
  <si>
    <t>mieszanki produkcyjne dla krów mlecznych</t>
  </si>
  <si>
    <t>VitAgro TMR</t>
  </si>
  <si>
    <t>Odchów 2</t>
  </si>
  <si>
    <t>Agro ProRobot 20 bez GMO</t>
  </si>
  <si>
    <t>Vit Agro Standard</t>
  </si>
  <si>
    <t xml:space="preserve">Agro Finezja 22 bez GMO </t>
  </si>
  <si>
    <t>VitAgro Zasuszenie</t>
  </si>
  <si>
    <t>Agro  Werwa bez GMO</t>
  </si>
  <si>
    <t>VitAgro Gladiator</t>
  </si>
  <si>
    <t>De Heus -Stendera Lubawa Trzoda</t>
  </si>
  <si>
    <t>Agro Extra Energia bez GMO</t>
  </si>
  <si>
    <t>Vit Agro CJ Max</t>
  </si>
  <si>
    <t>Prestarter MPU 4% Mammy Perfekt</t>
  </si>
  <si>
    <t>Agro Delicja bez GMO</t>
  </si>
  <si>
    <t>VitAgro Silver Efekt</t>
  </si>
  <si>
    <t>Prestarter MPU C</t>
  </si>
  <si>
    <t>mieszanka dla cieląt</t>
  </si>
  <si>
    <t>VitAgro Silver Somat</t>
  </si>
  <si>
    <t>Agro Smakuś bez GMO</t>
  </si>
  <si>
    <t>VitAgro Karot</t>
  </si>
  <si>
    <t>Agro Musli KPP bez GMO</t>
  </si>
  <si>
    <t>RumBa Active</t>
  </si>
  <si>
    <t>Agro Starter bez GMO</t>
  </si>
  <si>
    <t>KillAcid</t>
  </si>
  <si>
    <t>Agro Kadet bez GMO</t>
  </si>
  <si>
    <t>De Heus -Stendera Lubawa bydło</t>
  </si>
  <si>
    <t>Agro MH bez GMO</t>
  </si>
  <si>
    <t>Calcium Koncept</t>
  </si>
  <si>
    <t>Kaliber Milk</t>
  </si>
  <si>
    <t>VitAgro Przygotowanie</t>
  </si>
  <si>
    <t>Ekono Milk</t>
  </si>
  <si>
    <t>koncentraty</t>
  </si>
  <si>
    <t>VitAgro Lakto Somat</t>
  </si>
  <si>
    <t>West Milk</t>
  </si>
  <si>
    <t>Maximus 38 MH bez GMO</t>
  </si>
  <si>
    <t>VitAgro Rozród</t>
  </si>
  <si>
    <t>Maximus 38 MH z GMO</t>
  </si>
  <si>
    <t>Agro Fat</t>
  </si>
  <si>
    <t xml:space="preserve">korektory </t>
  </si>
  <si>
    <t>Agro Bufor Max S.C.</t>
  </si>
  <si>
    <t>Mikor 38  Active bez GMO</t>
  </si>
  <si>
    <t>Agro Bufor</t>
  </si>
  <si>
    <t>Trans-Pasz – Teresa Bielecka                                Stożne</t>
  </si>
  <si>
    <t>mieszanki produkcyjne bez GMO dla krów mlecznych</t>
  </si>
  <si>
    <t>Agro TOP 16 bez GMO</t>
  </si>
  <si>
    <t>Agro TOP 18 bez GMO</t>
  </si>
  <si>
    <t>Produkty SANO</t>
  </si>
  <si>
    <t>BullStar Progres bez GMO</t>
  </si>
  <si>
    <t>Agro TOP 20 bez GMO</t>
  </si>
  <si>
    <t>Laktoma</t>
  </si>
  <si>
    <t>BullStar Strong bez GMO</t>
  </si>
  <si>
    <t>Agro TOP 22 bez GMO</t>
  </si>
  <si>
    <t>Meggi 35</t>
  </si>
  <si>
    <t>BullStar Treściwy bez GMO</t>
  </si>
  <si>
    <t>Agro TOP 24 bez GMO</t>
  </si>
  <si>
    <t>Mleko Milsan</t>
  </si>
  <si>
    <t>mieszanki specjalistyczne</t>
  </si>
  <si>
    <t>Protamilk Complite</t>
  </si>
  <si>
    <t>Agro Mix 26 bez GMO</t>
  </si>
  <si>
    <t>Protamino Forte</t>
  </si>
  <si>
    <t>Agro Mix 28 bez GMO</t>
  </si>
  <si>
    <t>Protamino Matra</t>
  </si>
  <si>
    <t>Piotr Andrzej Michalak, Alfa Agri Michalak, ul. Toruńska 4, 12-100 Szczytno</t>
  </si>
  <si>
    <t>Protamino Piggi</t>
  </si>
  <si>
    <t>Profisan</t>
  </si>
  <si>
    <t xml:space="preserve">Krówka </t>
  </si>
  <si>
    <t xml:space="preserve"> „MAZUR” 
Renata i Marcin Mazur sp.j, 
Kurzętnik</t>
  </si>
  <si>
    <t xml:space="preserve">Lactoma </t>
  </si>
  <si>
    <t>Brojler 2</t>
  </si>
  <si>
    <t>Power Starter</t>
  </si>
  <si>
    <t>Cielak 1</t>
  </si>
  <si>
    <t>otręby pszenne</t>
  </si>
  <si>
    <t>Cielak 2</t>
  </si>
  <si>
    <t>Power tucznik *25 kg)</t>
  </si>
  <si>
    <t>Opas</t>
  </si>
  <si>
    <t>Provit L (25kg)</t>
  </si>
  <si>
    <t>Keno</t>
  </si>
  <si>
    <t>Provit P (25 kg)</t>
  </si>
  <si>
    <t>Provit T (25 kg)</t>
  </si>
  <si>
    <t>Tucznik koncentrat</t>
  </si>
  <si>
    <t>śruta sojowa</t>
  </si>
  <si>
    <t>Nazwa środka ochrony roślin</t>
  </si>
  <si>
    <t>Banaszewski Edwin Magazyn Biskupiec</t>
  </si>
  <si>
    <t xml:space="preserve">P.U.-H. "CHEMIROL"                       Bartoszyce                                       </t>
  </si>
  <si>
    <t>opak.</t>
  </si>
  <si>
    <t>zł</t>
  </si>
  <si>
    <t>HERBICYDY</t>
  </si>
  <si>
    <t>Huzar ACTV 387 OD</t>
  </si>
  <si>
    <t>1l</t>
  </si>
  <si>
    <t>500ml</t>
  </si>
  <si>
    <t>5l</t>
  </si>
  <si>
    <t>Mustang 306 SE</t>
  </si>
  <si>
    <t>Chwastox Turbo 340 SL</t>
  </si>
  <si>
    <t>Gold 450 EC</t>
  </si>
  <si>
    <t xml:space="preserve">Fernando Forte 300EC </t>
  </si>
  <si>
    <t>Granstar Ultra SX 50 SG</t>
  </si>
  <si>
    <t>20g</t>
  </si>
  <si>
    <t>Puma Uniwersal 069 EW</t>
  </si>
  <si>
    <t>FUNGICYDY</t>
  </si>
  <si>
    <t>Ambrossio 500 S.C.</t>
  </si>
  <si>
    <t>INSEKTYCYDY</t>
  </si>
  <si>
    <t>ZAPRAWY i regulatory</t>
  </si>
  <si>
    <t>Orius Extra 02WS</t>
  </si>
  <si>
    <t>0,9kg</t>
  </si>
  <si>
    <t>0,9 kg</t>
  </si>
  <si>
    <t>Asahi SL</t>
  </si>
  <si>
    <t>Hurtownia "Alczes" Lubawa</t>
  </si>
  <si>
    <t xml:space="preserve">Chwastox Extra 300SL </t>
  </si>
  <si>
    <t xml:space="preserve">Chwastox Turbo 340 SL </t>
  </si>
  <si>
    <t>240g</t>
  </si>
  <si>
    <t>Maister POWER 42,5 OD</t>
  </si>
  <si>
    <t>Mustang forte 195SE</t>
  </si>
  <si>
    <t>20L</t>
  </si>
  <si>
    <t>Mustang 306SE</t>
  </si>
  <si>
    <t>Fusilade Forte 150 EC</t>
  </si>
  <si>
    <t>Tarcza Łan 250 EW</t>
  </si>
  <si>
    <t>Funaben Plus 02WS</t>
  </si>
  <si>
    <t>0,3kg</t>
  </si>
  <si>
    <t>Decis Mega 50 EW</t>
  </si>
  <si>
    <t>200g</t>
  </si>
  <si>
    <t>Nazwa</t>
  </si>
  <si>
    <t>„MAZUR” sp.j. 
R. i M. Mazur Kurzętnik</t>
  </si>
  <si>
    <t>ROL-BART FU-H S.Bartkowski, Lidzbark</t>
  </si>
  <si>
    <t>P.H.U. Ewita D.Karbowski                                    Rybno</t>
  </si>
  <si>
    <t>"Amiga” sp. z.  o.o
Kętrzyn</t>
  </si>
  <si>
    <t>Banaszewski Edwin
Magazyn Biskupiec</t>
  </si>
  <si>
    <t>"U Krzyśka" K.Samoraj         Mrągowo</t>
  </si>
  <si>
    <t>AMIGA MRĄGOWO</t>
  </si>
  <si>
    <t>Alfa Agri Michalak                       P.A.Michalak Szczytno</t>
  </si>
  <si>
    <t>Zaopatrzenie Rolnictwa 
i Ogrodnictwa „Agroplon” 
Bartoszyce</t>
  </si>
  <si>
    <t>Chemirol Bartoszyce</t>
  </si>
  <si>
    <t>BAY WA  Nowa Wieś         
14-400 Pasłęk</t>
  </si>
  <si>
    <t>P.H.U. "Biochem" Wiesław Musiał</t>
  </si>
  <si>
    <t>Zakład zaopatrzenia rolnictwa ul. Kormoranów 5, 11-700 Mrągowo</t>
  </si>
  <si>
    <t xml:space="preserve">Zawartość w nawozie czystego składnika </t>
  </si>
  <si>
    <t>Ca</t>
  </si>
  <si>
    <t>Mg</t>
  </si>
  <si>
    <t>zł / dt</t>
  </si>
  <si>
    <t>zł/dt</t>
  </si>
  <si>
    <t>N</t>
  </si>
  <si>
    <t>P</t>
  </si>
  <si>
    <t>K</t>
  </si>
  <si>
    <t>S</t>
  </si>
  <si>
    <t>B</t>
  </si>
  <si>
    <t>Przelicznik</t>
  </si>
  <si>
    <t>Mocznik 46%</t>
  </si>
  <si>
    <t>Saletra amonowa 34%</t>
  </si>
  <si>
    <t>Saletrzak</t>
  </si>
  <si>
    <t>Siarczan amonu</t>
  </si>
  <si>
    <r>
      <t>Superfosfat wzbog. 40% P</t>
    </r>
    <r>
      <rPr>
        <vertAlign val="subscript"/>
        <sz val="9"/>
        <rFont val="Arial Narrow"/>
        <family val="2"/>
        <charset val="238"/>
      </rPr>
      <t>2</t>
    </r>
    <r>
      <rPr>
        <sz val="9"/>
        <rFont val="Arial Narrow"/>
        <family val="2"/>
        <charset val="238"/>
      </rPr>
      <t>O</t>
    </r>
    <r>
      <rPr>
        <vertAlign val="subscript"/>
        <sz val="9"/>
        <rFont val="Arial Narrow"/>
        <family val="2"/>
        <charset val="238"/>
      </rPr>
      <t xml:space="preserve">5 </t>
    </r>
    <r>
      <rPr>
        <sz val="9"/>
        <rFont val="Arial Narrow"/>
        <family val="2"/>
        <charset val="238"/>
      </rPr>
      <t>gran.</t>
    </r>
  </si>
  <si>
    <t>Superfosfat poj. 20% P2O5 gran.</t>
  </si>
  <si>
    <t>Siarczan magnezu</t>
  </si>
  <si>
    <t>przelicznik</t>
  </si>
  <si>
    <t>RSM</t>
  </si>
  <si>
    <t>Agrafoska 20:30</t>
  </si>
  <si>
    <t>Amofoska NPK 4:12:12</t>
  </si>
  <si>
    <t>Agrafoska 5:11:20</t>
  </si>
  <si>
    <t>Amofoska NPK 4:12:20</t>
  </si>
  <si>
    <t>Amofosmag NPK 4:15:15</t>
  </si>
  <si>
    <t>Amofoska NPK 4:16:18</t>
  </si>
  <si>
    <t>Amofosmag NPK 3,5:12:20</t>
  </si>
  <si>
    <t>Polifoska 8:24:24</t>
  </si>
  <si>
    <t>Amofoska NPK 4:16:18:25</t>
  </si>
  <si>
    <t>NPK 8-20-30</t>
  </si>
  <si>
    <t>Amofoska NPK 5:11:20:2:16:12</t>
  </si>
  <si>
    <t>Kemira 6:20:28</t>
  </si>
  <si>
    <t>Polifoska 6:20:30</t>
  </si>
  <si>
    <t>Kemira 16:8:14</t>
  </si>
  <si>
    <t>Tarnogran 12-23</t>
  </si>
  <si>
    <t>Kemira 5:10:25</t>
  </si>
  <si>
    <t>wapno kredowe</t>
  </si>
  <si>
    <t>Lubofoska 4:12:12</t>
  </si>
  <si>
    <t>Wapno magnezowe</t>
  </si>
  <si>
    <t>Lubofos 12:20</t>
  </si>
  <si>
    <t>Polifoska 5:16:24 , 15:15:15*</t>
  </si>
  <si>
    <t>Polifoska J 4:12:10</t>
  </si>
  <si>
    <t>Polimag 5:16:24 + 8 Mg ,5:10:20*</t>
  </si>
  <si>
    <t>Polifoska 4:12:32</t>
  </si>
  <si>
    <t>Polifoska M 5:16:24:4:3</t>
  </si>
  <si>
    <t>Poliwap 3:12:18 min 10 CaO</t>
  </si>
  <si>
    <t>Azofoska 5:10:25:15:15</t>
  </si>
  <si>
    <t>Polifoska max</t>
  </si>
  <si>
    <t>8,10 zł za szt</t>
  </si>
  <si>
    <t>Owijanie balotów</t>
  </si>
  <si>
    <t>581,40-632,70 h</t>
  </si>
  <si>
    <t xml:space="preserve">Zbiór zielonek </t>
  </si>
  <si>
    <t>Prasowanie słomy na bele prostopadłościenne</t>
  </si>
  <si>
    <t>166,50 h</t>
  </si>
  <si>
    <t>Odwóz kiszonki 4 t</t>
  </si>
  <si>
    <t>Zbiór balotów turem</t>
  </si>
  <si>
    <t>432,00 +45,00</t>
  </si>
  <si>
    <t>kombajn Bizon Zo 58 (szarpacz słomy)</t>
  </si>
  <si>
    <t>Zestaw niskopodwoziowy</t>
  </si>
  <si>
    <t>Równarka</t>
  </si>
  <si>
    <t>Koparka</t>
  </si>
  <si>
    <t>Spycharka</t>
  </si>
  <si>
    <t>Talerzowanie</t>
  </si>
  <si>
    <t xml:space="preserve">Wałowanie </t>
  </si>
  <si>
    <t>Bronowanie</t>
  </si>
  <si>
    <t>252 za 1 ha</t>
  </si>
  <si>
    <t>Podsiew traw siew.VERDO</t>
  </si>
  <si>
    <t>Wypożyczenie ciągnika</t>
  </si>
  <si>
    <t>Zbiór prasą Z 224 słomy i siana</t>
  </si>
  <si>
    <t>koszenie kosiarką rotacyjną</t>
  </si>
  <si>
    <t>261-292,5 h</t>
  </si>
  <si>
    <t>Agregat 2 kultywatory z wałkiem</t>
  </si>
  <si>
    <t>Kultywator</t>
  </si>
  <si>
    <t>20zł/tona</t>
  </si>
  <si>
    <t>Rozwożenie wapna z załadunkiem</t>
  </si>
  <si>
    <t>162,00 h</t>
  </si>
  <si>
    <t xml:space="preserve">Wysiew nawozów </t>
  </si>
  <si>
    <t>Siew zbóż</t>
  </si>
  <si>
    <t xml:space="preserve">270/144 </t>
  </si>
  <si>
    <t>Siew nasion kukurydzy 6rz. Gesperado 6 rzędów (h/ha</t>
  </si>
  <si>
    <t>140,00 h</t>
  </si>
  <si>
    <t>Najem ciągnika</t>
  </si>
  <si>
    <t>189,00 h</t>
  </si>
  <si>
    <t>Siew kukurydzy</t>
  </si>
  <si>
    <t>Transport 2-przyczepy</t>
  </si>
  <si>
    <t>Transport 1-przyczepa</t>
  </si>
  <si>
    <t>184,50 h</t>
  </si>
  <si>
    <t>Roztrząsanie obornika</t>
  </si>
  <si>
    <t>292,50 h</t>
  </si>
  <si>
    <t>Orka 4 skiby pług obrotowy</t>
  </si>
  <si>
    <t>229,50 h</t>
  </si>
  <si>
    <t>Orka pług 4-skibowy</t>
  </si>
  <si>
    <t>Agroperfekt Kisielice</t>
  </si>
  <si>
    <t>SKR Rybno</t>
  </si>
  <si>
    <t>Usługa/firma   (zł/godz)</t>
  </si>
  <si>
    <t xml:space="preserve">CENY USŁUG ROLNICZYCH                     </t>
  </si>
  <si>
    <t>Mikor 38 bez GMO</t>
  </si>
  <si>
    <t>galmet 20SG</t>
  </si>
  <si>
    <t>50 g</t>
  </si>
  <si>
    <t xml:space="preserve">     MYcoKill</t>
  </si>
  <si>
    <t>VitAgro SomiFix</t>
  </si>
  <si>
    <t>Agro Bufor Tytan</t>
  </si>
  <si>
    <t>Agro Top CJ bez GMO</t>
  </si>
  <si>
    <t>Pasze dla kur niosek</t>
  </si>
  <si>
    <t>Kura Nioska</t>
  </si>
  <si>
    <t>opak.25 kg</t>
  </si>
  <si>
    <t xml:space="preserve">Kura Nioska bez GMO </t>
  </si>
  <si>
    <t>Kura Nioska Zagrodowa</t>
  </si>
  <si>
    <t>Koncentrat sojowy dla kur niosek</t>
  </si>
  <si>
    <t>kurczak brojler farmerski</t>
  </si>
  <si>
    <t>Brojler Starter</t>
  </si>
  <si>
    <t>Brojler Grower</t>
  </si>
  <si>
    <t>Brojler Finiszer</t>
  </si>
  <si>
    <t>drób wodny</t>
  </si>
  <si>
    <t>Gęś/Kaczka 2</t>
  </si>
  <si>
    <t>Gęś/Kaczka 1</t>
  </si>
  <si>
    <t>indyki</t>
  </si>
  <si>
    <t xml:space="preserve">Indyk Vit Starter </t>
  </si>
  <si>
    <t>Indyk Vit Grower</t>
  </si>
  <si>
    <t>Indyk Vit Finiszer</t>
  </si>
  <si>
    <t>Pasze dla bydła                             cena(zł/dt)</t>
  </si>
  <si>
    <t>Pasze dla trzody                          cena(zł/dt)</t>
  </si>
  <si>
    <t>Pasze dla drobiu                          cena(zł/dt)</t>
  </si>
  <si>
    <t>Lubofoska  4:12:12</t>
  </si>
  <si>
    <t>Spółdzielnia Mleczarska "Mlekpol" Z.P.M.Mrągowo</t>
  </si>
  <si>
    <t>śruta rzepakowa (1 dt)</t>
  </si>
  <si>
    <t>Mazur s.j Kurzętnik</t>
  </si>
  <si>
    <t>Agro-Produkt M.Zelma Nowe Miasto Lubawskie</t>
  </si>
  <si>
    <t>Huzar Activ 387 OD</t>
  </si>
  <si>
    <t>1l/5l</t>
  </si>
  <si>
    <t xml:space="preserve">Agrolac Len </t>
  </si>
  <si>
    <t>Chwastox Extra  300 SL</t>
  </si>
  <si>
    <t>0,3 kg</t>
  </si>
  <si>
    <t>Syrius 02WS</t>
  </si>
  <si>
    <t>150 h</t>
  </si>
  <si>
    <t>Brojler 3</t>
  </si>
  <si>
    <t xml:space="preserve">Kura z podwórka </t>
  </si>
  <si>
    <t>Koncentrat 35</t>
  </si>
  <si>
    <t>San Bull</t>
  </si>
  <si>
    <t>120/godz.</t>
  </si>
  <si>
    <t>0,60-0,90</t>
  </si>
  <si>
    <t xml:space="preserve"> mieszanki dla opasów i bydła mięsnego</t>
  </si>
  <si>
    <t>123,00 (godz.)</t>
  </si>
  <si>
    <t>108,00 (godz.)</t>
  </si>
  <si>
    <t>97,20 (godz.)</t>
  </si>
  <si>
    <t>135,00 (godz.)</t>
  </si>
  <si>
    <t>147,60 (godz.)</t>
  </si>
  <si>
    <t>388,80 (godz.)</t>
  </si>
  <si>
    <t>172,80 (godz.)</t>
  </si>
  <si>
    <t>250,00 /ha</t>
  </si>
  <si>
    <t>150,00 /ha</t>
  </si>
  <si>
    <t>18,00 /ha</t>
  </si>
  <si>
    <t>150,00/ha</t>
  </si>
  <si>
    <t>200,00/ha</t>
  </si>
  <si>
    <t>130,00/godz.</t>
  </si>
  <si>
    <t>25,00 zł/szt</t>
  </si>
  <si>
    <t>300,00 od przyczepy</t>
  </si>
  <si>
    <t>wapno granulowane (wapniowe)</t>
  </si>
  <si>
    <t>wapno granulowane (wapniowo-tlenkowe))</t>
  </si>
  <si>
    <t>Amofoska 5:10:25</t>
  </si>
  <si>
    <t>20 l</t>
  </si>
  <si>
    <t>Gruber</t>
  </si>
  <si>
    <t>Ładowarka/cyklop</t>
  </si>
  <si>
    <t>NPK 8-19-29</t>
  </si>
  <si>
    <t>Agro 18 bez GMO</t>
  </si>
  <si>
    <t>Agro  19 bez GMO</t>
  </si>
  <si>
    <t>Agro 20 bez GMO</t>
  </si>
  <si>
    <t xml:space="preserve">Agro 21 bez GMO </t>
  </si>
  <si>
    <t>Agro 23 bez GMO</t>
  </si>
  <si>
    <t>Kurczęta hodowlane</t>
  </si>
  <si>
    <t>Kurka 1</t>
  </si>
  <si>
    <t>Kurka 2</t>
  </si>
  <si>
    <t>Kurka 3</t>
  </si>
  <si>
    <t>Starter Standard</t>
  </si>
  <si>
    <t>NPK 5:15:30</t>
  </si>
  <si>
    <t>80g/600g</t>
  </si>
  <si>
    <t>50/290</t>
  </si>
  <si>
    <t>40/650</t>
  </si>
  <si>
    <t>40/640</t>
  </si>
  <si>
    <t>170/750</t>
  </si>
  <si>
    <t>168/750</t>
  </si>
  <si>
    <t>49/285</t>
  </si>
  <si>
    <t>Coragen 200 S.C.</t>
  </si>
  <si>
    <t>50ml</t>
  </si>
  <si>
    <t xml:space="preserve">jałówki :      6,50 zł-7,00zł +VAT </t>
  </si>
  <si>
    <t>Byki /HF/- 7,30-7,80zł +VAT</t>
  </si>
  <si>
    <t>Byki mięsne- 7,60-8,10zł+VAT</t>
  </si>
  <si>
    <t>Agro-Produkt M.Zelma            Nowe Miasto Lubawskie</t>
  </si>
  <si>
    <t>0,60-1,00</t>
  </si>
  <si>
    <t>129,60 (godz.)</t>
  </si>
  <si>
    <t>PK 15-30</t>
  </si>
  <si>
    <t>Roślinna Apteka Teresa Nowak - Ełk</t>
  </si>
  <si>
    <t>20l</t>
  </si>
  <si>
    <t>Roundap Flex 480</t>
  </si>
  <si>
    <t>Roundap ultra 360 SL</t>
  </si>
  <si>
    <t>Galaper 200 EC</t>
  </si>
  <si>
    <t>Mikor 35 Protect bez GMO</t>
  </si>
  <si>
    <t xml:space="preserve">Prestarter </t>
  </si>
  <si>
    <t>25kg/55 zł</t>
  </si>
  <si>
    <t>20kg/66 zł</t>
  </si>
  <si>
    <t>Konc.HQ prosięta</t>
  </si>
  <si>
    <t>25kg/110zł</t>
  </si>
  <si>
    <t xml:space="preserve">Konc.Junior </t>
  </si>
  <si>
    <t>25kg/87zł</t>
  </si>
  <si>
    <t>Kaudalac HE</t>
  </si>
  <si>
    <t>25kg/118zł</t>
  </si>
  <si>
    <t>tuczniki Konc.HGC Super</t>
  </si>
  <si>
    <t>30 kg/75</t>
  </si>
  <si>
    <t xml:space="preserve">  20kg/168 zł</t>
  </si>
  <si>
    <t xml:space="preserve"> 20kg/145 zł</t>
  </si>
  <si>
    <t>20kg/125 zł</t>
  </si>
  <si>
    <t>pasza granulowana starter</t>
  </si>
  <si>
    <t>25kg/47 zł</t>
  </si>
  <si>
    <t>pasza granulowana junior</t>
  </si>
  <si>
    <t>25kg/45 zł</t>
  </si>
  <si>
    <t>Kaliber musli</t>
  </si>
  <si>
    <t>15kg/41 zł</t>
  </si>
  <si>
    <t>25kg/51 zł</t>
  </si>
  <si>
    <t>25kg/50 zł</t>
  </si>
  <si>
    <t>25kg/48 zł</t>
  </si>
  <si>
    <t>25kg/46zł</t>
  </si>
  <si>
    <t>Nioska towarowa</t>
  </si>
  <si>
    <t>Kaczka starter</t>
  </si>
  <si>
    <t>25kg/49 zł</t>
  </si>
  <si>
    <t>1l / 5l</t>
  </si>
  <si>
    <t>Orius Extra 250EW</t>
  </si>
  <si>
    <t>1,5 kg</t>
  </si>
  <si>
    <t>NPK 7:20:30</t>
  </si>
  <si>
    <t>90-100</t>
  </si>
  <si>
    <t>160-250</t>
  </si>
  <si>
    <t>obecnie nie ma w asortymencie żadnych nawozów do sprzedaży</t>
  </si>
  <si>
    <t xml:space="preserve">CENY ŚRODKÓW OCHRONY ROŚLIN    (11.10.2021 r.)                                                                                                                                         </t>
  </si>
  <si>
    <t>Halwit - Grabinek ( z informacji od rolników)</t>
  </si>
  <si>
    <t>w momencie pozyskiwania cen firma nie posiadała na stanie nawozów przeznaczonych do sprzedaży</t>
  </si>
  <si>
    <t>Lubofoska 8:19:29</t>
  </si>
  <si>
    <t>SKR Rudzienice (ceny netto)</t>
  </si>
  <si>
    <t>150-200</t>
  </si>
  <si>
    <t>55 / 220</t>
  </si>
  <si>
    <t>inne:</t>
  </si>
  <si>
    <t>otrzęby pszenne</t>
  </si>
  <si>
    <t>Z powodu trudnej sytuacji na rynku nawozowym część firm, od których pozyskujemy informacje,  nie podała cen ponieważ nie miała ich na stanie</t>
  </si>
  <si>
    <t>z powodu problemów na rynku nawozowym, firma Ewita w momencie pozyskiwania cen nie posiadała na stanie żadnych nawozów</t>
  </si>
  <si>
    <t xml:space="preserve">Mospilan </t>
  </si>
  <si>
    <t>(10.11.2021 r.)</t>
  </si>
  <si>
    <t>(10.11.2021 r)</t>
  </si>
  <si>
    <t xml:space="preserve">    Żywiec wieprzowy-   2,90-3,80 zł + VAT
- WBC kl.   E-  4,50-5,40zł + VAT</t>
  </si>
  <si>
    <t>Saletrosan NS 26(13)</t>
  </si>
  <si>
    <t>CENY PASZ (10.11.2021r.)</t>
  </si>
  <si>
    <t xml:space="preserve">jałówki pow. 320 kg   R- 18,50
</t>
  </si>
  <si>
    <t>byki pow. 300 kg
R - 19,50</t>
  </si>
  <si>
    <t>poubojowa WBC netto
&gt; 320 kg
R - 15,50</t>
  </si>
  <si>
    <t>0,80-1,20</t>
  </si>
  <si>
    <t>Saletra amonowa 32%</t>
  </si>
  <si>
    <t xml:space="preserve">Sól potasowa  </t>
  </si>
  <si>
    <t>Cevino 500 s.c.</t>
  </si>
  <si>
    <t>Saper 500 s.c.</t>
  </si>
  <si>
    <t>Mezotop 500 s.c.</t>
  </si>
  <si>
    <t>Fenoxinn 110 EC</t>
  </si>
  <si>
    <t>Rosate Clean 360 SL</t>
  </si>
  <si>
    <t xml:space="preserve">Roundap   360 SL </t>
  </si>
  <si>
    <t>Makler 250 SE</t>
  </si>
  <si>
    <t>Kier 450 S.C</t>
  </si>
  <si>
    <t>Delmetros 100 s.c.</t>
  </si>
  <si>
    <t>120-220</t>
  </si>
  <si>
    <t>120-160</t>
  </si>
  <si>
    <t>(10.11.2021r.)</t>
  </si>
  <si>
    <t>Attribut 70 SG</t>
  </si>
  <si>
    <t>120g</t>
  </si>
  <si>
    <t>Atlantis 12 OD</t>
  </si>
  <si>
    <t>Spółdzielnia Ogrodniczo-Pszczelarska w Giżycku</t>
  </si>
  <si>
    <t>jałówki - śr.  7,65</t>
  </si>
  <si>
    <t>buhajki - śr. 8,25</t>
  </si>
  <si>
    <t>śr. 7,95</t>
  </si>
  <si>
    <r>
      <t>CENY NAWOZÓW MINERALNYCH</t>
    </r>
    <r>
      <rPr>
        <b/>
        <sz val="10"/>
        <color rgb="FF000000"/>
        <rFont val="Arial Black"/>
        <family val="2"/>
        <charset val="238"/>
      </rPr>
      <t xml:space="preserve">    (10.11.2021 r.)</t>
    </r>
  </si>
  <si>
    <t xml:space="preserve">CENY ŚRODKÓW OCHRONY ROŚLIN     (10.11.2021 r.)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</si>
</sst>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000000"/>
      <name val="Arial Black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"/>
      <name val="Arial Black"/>
      <family val="2"/>
      <charset val="238"/>
    </font>
    <font>
      <sz val="10"/>
      <name val="Arial Black"/>
      <family val="2"/>
      <charset val="238"/>
    </font>
    <font>
      <b/>
      <sz val="1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Calibri"/>
      <family val="2"/>
      <charset val="238"/>
      <scheme val="minor"/>
    </font>
    <font>
      <b/>
      <sz val="7.5"/>
      <name val="Arial Narrow"/>
      <family val="2"/>
      <charset val="238"/>
    </font>
    <font>
      <sz val="7.5"/>
      <name val="Arial Narrow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 Black"/>
      <family val="2"/>
      <charset val="238"/>
    </font>
    <font>
      <b/>
      <sz val="10"/>
      <color theme="1"/>
      <name val="Arial Black"/>
      <family val="2"/>
      <charset val="238"/>
    </font>
    <font>
      <sz val="7"/>
      <color rgb="FF000000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7"/>
      <color rgb="FF000000"/>
      <name val="Arial Narrow"/>
      <family val="2"/>
      <charset val="238"/>
    </font>
    <font>
      <sz val="7"/>
      <name val="Arial Narrow"/>
      <family val="2"/>
      <charset val="238"/>
    </font>
    <font>
      <strike/>
      <sz val="7"/>
      <color rgb="FF000000"/>
      <name val="Arial Narrow"/>
      <family val="2"/>
      <charset val="238"/>
    </font>
    <font>
      <vertAlign val="subscript"/>
      <sz val="9"/>
      <name val="Arial Narrow"/>
      <family val="2"/>
      <charset val="238"/>
    </font>
    <font>
      <sz val="8"/>
      <color rgb="FF302E2D"/>
      <name val="Verdana"/>
      <family val="2"/>
      <charset val="238"/>
    </font>
    <font>
      <b/>
      <sz val="10"/>
      <color rgb="FFFF0000"/>
      <name val="Arial Narrow"/>
      <family val="2"/>
      <charset val="238"/>
    </font>
    <font>
      <b/>
      <sz val="8"/>
      <name val="Arial Narrow"/>
      <family val="2"/>
      <charset val="238"/>
    </font>
    <font>
      <b/>
      <sz val="7"/>
      <name val="Arial Narrow"/>
      <family val="2"/>
      <charset val="238"/>
    </font>
    <font>
      <b/>
      <sz val="7.5"/>
      <name val="Arial"/>
      <family val="2"/>
      <charset val="238"/>
    </font>
    <font>
      <sz val="10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Arial Narrow"/>
      <family val="2"/>
      <charset val="238"/>
    </font>
    <font>
      <b/>
      <i/>
      <sz val="10"/>
      <name val="Arial Narrow"/>
      <family val="2"/>
      <charset val="238"/>
    </font>
    <font>
      <sz val="8"/>
      <name val="Arial Narrow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1EDFF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55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indent="1"/>
    </xf>
    <xf numFmtId="0" fontId="5" fillId="0" borderId="0" xfId="0" applyFont="1" applyAlignment="1">
      <alignment vertical="center"/>
    </xf>
    <xf numFmtId="0" fontId="12" fillId="0" borderId="0" xfId="0" applyFont="1"/>
    <xf numFmtId="0" fontId="2" fillId="0" borderId="0" xfId="0" applyFont="1"/>
    <xf numFmtId="0" fontId="16" fillId="15" borderId="10" xfId="0" applyFont="1" applyFill="1" applyBorder="1" applyAlignment="1">
      <alignment horizontal="center" vertical="center"/>
    </xf>
    <xf numFmtId="0" fontId="16" fillId="15" borderId="12" xfId="0" applyFont="1" applyFill="1" applyBorder="1" applyAlignment="1">
      <alignment horizontal="center" vertical="center"/>
    </xf>
    <xf numFmtId="0" fontId="18" fillId="10" borderId="50" xfId="0" applyFont="1" applyFill="1" applyBorder="1" applyAlignment="1">
      <alignment horizontal="left" vertical="center" indent="1"/>
    </xf>
    <xf numFmtId="0" fontId="18" fillId="10" borderId="4" xfId="0" applyFont="1" applyFill="1" applyBorder="1" applyAlignment="1">
      <alignment horizontal="center" vertical="center"/>
    </xf>
    <xf numFmtId="0" fontId="18" fillId="10" borderId="56" xfId="0" applyFont="1" applyFill="1" applyBorder="1" applyAlignment="1">
      <alignment horizontal="left" vertical="center" indent="1"/>
    </xf>
    <xf numFmtId="0" fontId="18" fillId="10" borderId="28" xfId="0" applyFont="1" applyFill="1" applyBorder="1" applyAlignment="1">
      <alignment horizontal="center" vertical="center"/>
    </xf>
    <xf numFmtId="0" fontId="18" fillId="10" borderId="51" xfId="0" applyFont="1" applyFill="1" applyBorder="1" applyAlignment="1">
      <alignment horizontal="left" vertical="center" indent="1"/>
    </xf>
    <xf numFmtId="0" fontId="18" fillId="10" borderId="52" xfId="0" applyFont="1" applyFill="1" applyBorder="1" applyAlignment="1">
      <alignment horizontal="center" vertical="center"/>
    </xf>
    <xf numFmtId="4" fontId="18" fillId="10" borderId="53" xfId="0" applyNumberFormat="1" applyFont="1" applyFill="1" applyBorder="1" applyAlignment="1">
      <alignment horizontal="right" vertical="center" indent="1"/>
    </xf>
    <xf numFmtId="4" fontId="18" fillId="10" borderId="53" xfId="0" applyNumberFormat="1" applyFont="1" applyFill="1" applyBorder="1" applyAlignment="1">
      <alignment horizontal="center" vertical="center"/>
    </xf>
    <xf numFmtId="0" fontId="18" fillId="17" borderId="51" xfId="0" applyFont="1" applyFill="1" applyBorder="1" applyAlignment="1">
      <alignment horizontal="left" vertical="center" indent="1"/>
    </xf>
    <xf numFmtId="0" fontId="18" fillId="17" borderId="28" xfId="0" applyFont="1" applyFill="1" applyBorder="1" applyAlignment="1">
      <alignment horizontal="center" vertical="center"/>
    </xf>
    <xf numFmtId="4" fontId="18" fillId="17" borderId="57" xfId="0" applyNumberFormat="1" applyFont="1" applyFill="1" applyBorder="1" applyAlignment="1">
      <alignment horizontal="right" vertical="center" indent="1"/>
    </xf>
    <xf numFmtId="0" fontId="18" fillId="17" borderId="52" xfId="0" applyFont="1" applyFill="1" applyBorder="1" applyAlignment="1">
      <alignment horizontal="center" vertical="center"/>
    </xf>
    <xf numFmtId="4" fontId="18" fillId="17" borderId="53" xfId="0" applyNumberFormat="1" applyFont="1" applyFill="1" applyBorder="1" applyAlignment="1">
      <alignment horizontal="right" vertical="center" indent="1"/>
    </xf>
    <xf numFmtId="0" fontId="18" fillId="18" borderId="51" xfId="0" applyFont="1" applyFill="1" applyBorder="1" applyAlignment="1">
      <alignment horizontal="left" vertical="center" indent="1"/>
    </xf>
    <xf numFmtId="0" fontId="18" fillId="18" borderId="28" xfId="0" applyFont="1" applyFill="1" applyBorder="1" applyAlignment="1">
      <alignment vertical="center"/>
    </xf>
    <xf numFmtId="4" fontId="18" fillId="18" borderId="57" xfId="0" applyNumberFormat="1" applyFont="1" applyFill="1" applyBorder="1" applyAlignment="1">
      <alignment horizontal="right" vertical="center" indent="1"/>
    </xf>
    <xf numFmtId="0" fontId="18" fillId="18" borderId="28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15" borderId="42" xfId="0" applyFont="1" applyFill="1" applyBorder="1" applyAlignment="1">
      <alignment horizontal="center" vertical="center"/>
    </xf>
    <xf numFmtId="0" fontId="25" fillId="15" borderId="11" xfId="0" applyFont="1" applyFill="1" applyBorder="1" applyAlignment="1">
      <alignment horizontal="center" vertical="center"/>
    </xf>
    <xf numFmtId="0" fontId="25" fillId="15" borderId="11" xfId="0" applyFont="1" applyFill="1" applyBorder="1" applyAlignment="1">
      <alignment horizontal="center" vertical="center" wrapText="1"/>
    </xf>
    <xf numFmtId="0" fontId="25" fillId="15" borderId="35" xfId="0" applyFont="1" applyFill="1" applyBorder="1" applyAlignment="1">
      <alignment horizontal="center" vertical="center" wrapText="1"/>
    </xf>
    <xf numFmtId="0" fontId="26" fillId="15" borderId="48" xfId="0" applyFont="1" applyFill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4" fontId="12" fillId="0" borderId="0" xfId="0" applyNumberFormat="1" applyFont="1"/>
    <xf numFmtId="4" fontId="8" fillId="0" borderId="0" xfId="0" applyNumberFormat="1" applyFont="1" applyAlignment="1">
      <alignment horizontal="right" indent="1"/>
    </xf>
    <xf numFmtId="10" fontId="21" fillId="16" borderId="48" xfId="0" applyNumberFormat="1" applyFont="1" applyFill="1" applyBorder="1" applyAlignment="1">
      <alignment horizontal="center" vertical="center"/>
    </xf>
    <xf numFmtId="10" fontId="22" fillId="16" borderId="48" xfId="0" applyNumberFormat="1" applyFont="1" applyFill="1" applyBorder="1" applyAlignment="1">
      <alignment horizontal="center" vertical="center"/>
    </xf>
    <xf numFmtId="4" fontId="21" fillId="16" borderId="48" xfId="0" applyNumberFormat="1" applyFont="1" applyFill="1" applyBorder="1" applyAlignment="1">
      <alignment horizontal="center" vertical="center"/>
    </xf>
    <xf numFmtId="0" fontId="7" fillId="16" borderId="5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7" fillId="10" borderId="59" xfId="0" applyFont="1" applyFill="1" applyBorder="1" applyAlignment="1">
      <alignment horizontal="left" vertical="center" indent="1"/>
    </xf>
    <xf numFmtId="2" fontId="8" fillId="0" borderId="0" xfId="0" applyNumberFormat="1" applyFont="1" applyAlignment="1">
      <alignment horizontal="center" vertical="center"/>
    </xf>
    <xf numFmtId="10" fontId="21" fillId="10" borderId="48" xfId="0" applyNumberFormat="1" applyFont="1" applyFill="1" applyBorder="1" applyAlignment="1">
      <alignment horizontal="center" vertical="center"/>
    </xf>
    <xf numFmtId="10" fontId="22" fillId="10" borderId="48" xfId="0" applyNumberFormat="1" applyFont="1" applyFill="1" applyBorder="1" applyAlignment="1">
      <alignment horizontal="center" vertical="center"/>
    </xf>
    <xf numFmtId="4" fontId="21" fillId="10" borderId="48" xfId="0" applyNumberFormat="1" applyFont="1" applyFill="1" applyBorder="1" applyAlignment="1">
      <alignment horizontal="center" vertical="center"/>
    </xf>
    <xf numFmtId="0" fontId="7" fillId="9" borderId="54" xfId="0" applyFont="1" applyFill="1" applyBorder="1" applyAlignment="1">
      <alignment horizontal="left" vertical="center" indent="1"/>
    </xf>
    <xf numFmtId="10" fontId="21" fillId="9" borderId="48" xfId="0" applyNumberFormat="1" applyFont="1" applyFill="1" applyBorder="1" applyAlignment="1">
      <alignment horizontal="center" vertical="center"/>
    </xf>
    <xf numFmtId="10" fontId="22" fillId="9" borderId="48" xfId="0" applyNumberFormat="1" applyFont="1" applyFill="1" applyBorder="1" applyAlignment="1">
      <alignment horizontal="center" vertical="center"/>
    </xf>
    <xf numFmtId="4" fontId="21" fillId="4" borderId="48" xfId="0" applyNumberFormat="1" applyFont="1" applyFill="1" applyBorder="1" applyAlignment="1">
      <alignment horizontal="center" vertical="center"/>
    </xf>
    <xf numFmtId="0" fontId="8" fillId="13" borderId="50" xfId="2" applyFill="1" applyBorder="1" applyAlignment="1">
      <alignment vertical="center"/>
    </xf>
    <xf numFmtId="0" fontId="8" fillId="0" borderId="0" xfId="2" applyAlignment="1">
      <alignment vertical="center"/>
    </xf>
    <xf numFmtId="0" fontId="8" fillId="0" borderId="0" xfId="2" applyAlignment="1">
      <alignment horizontal="center" vertical="center"/>
    </xf>
    <xf numFmtId="0" fontId="7" fillId="18" borderId="51" xfId="0" applyFont="1" applyFill="1" applyBorder="1" applyAlignment="1">
      <alignment horizontal="left" vertical="center" indent="1"/>
    </xf>
    <xf numFmtId="10" fontId="21" fillId="18" borderId="48" xfId="0" applyNumberFormat="1" applyFont="1" applyFill="1" applyBorder="1" applyAlignment="1">
      <alignment horizontal="center" vertical="center"/>
    </xf>
    <xf numFmtId="10" fontId="22" fillId="18" borderId="48" xfId="0" applyNumberFormat="1" applyFont="1" applyFill="1" applyBorder="1" applyAlignment="1">
      <alignment horizontal="center" vertical="center"/>
    </xf>
    <xf numFmtId="4" fontId="21" fillId="18" borderId="48" xfId="0" applyNumberFormat="1" applyFont="1" applyFill="1" applyBorder="1" applyAlignment="1">
      <alignment horizontal="center" vertical="center"/>
    </xf>
    <xf numFmtId="0" fontId="8" fillId="0" borderId="0" xfId="0" applyFont="1"/>
    <xf numFmtId="0" fontId="28" fillId="0" borderId="52" xfId="2" applyFont="1" applyBorder="1" applyAlignment="1">
      <alignment vertical="center" wrapText="1"/>
    </xf>
    <xf numFmtId="0" fontId="8" fillId="0" borderId="51" xfId="2" applyBorder="1" applyAlignment="1">
      <alignment vertical="center"/>
    </xf>
    <xf numFmtId="10" fontId="21" fillId="18" borderId="48" xfId="0" quotePrefix="1" applyNumberFormat="1" applyFont="1" applyFill="1" applyBorder="1" applyAlignment="1">
      <alignment horizontal="center" vertical="center"/>
    </xf>
    <xf numFmtId="0" fontId="28" fillId="15" borderId="52" xfId="2" applyFont="1" applyFill="1" applyBorder="1" applyAlignment="1">
      <alignment vertical="center" wrapText="1"/>
    </xf>
    <xf numFmtId="0" fontId="8" fillId="15" borderId="51" xfId="2" applyFill="1" applyBorder="1" applyAlignment="1">
      <alignment vertical="center"/>
    </xf>
    <xf numFmtId="0" fontId="28" fillId="0" borderId="10" xfId="2" applyFont="1" applyBorder="1" applyAlignment="1">
      <alignment vertical="center" wrapText="1"/>
    </xf>
    <xf numFmtId="0" fontId="8" fillId="0" borderId="54" xfId="2" applyBorder="1" applyAlignment="1">
      <alignment vertical="center"/>
    </xf>
    <xf numFmtId="0" fontId="5" fillId="0" borderId="0" xfId="0" applyFont="1"/>
    <xf numFmtId="0" fontId="11" fillId="0" borderId="0" xfId="0" applyFont="1"/>
    <xf numFmtId="0" fontId="3" fillId="0" borderId="0" xfId="0" applyFont="1" applyAlignment="1">
      <alignment horizontal="left" vertical="center" indent="1"/>
    </xf>
    <xf numFmtId="0" fontId="29" fillId="0" borderId="0" xfId="0" applyFont="1"/>
    <xf numFmtId="16" fontId="6" fillId="0" borderId="0" xfId="0" applyNumberFormat="1" applyFont="1"/>
    <xf numFmtId="4" fontId="18" fillId="10" borderId="57" xfId="0" applyNumberFormat="1" applyFont="1" applyFill="1" applyBorder="1" applyAlignment="1">
      <alignment horizontal="right" vertical="center" indent="1"/>
    </xf>
    <xf numFmtId="0" fontId="18" fillId="10" borderId="61" xfId="0" applyFont="1" applyFill="1" applyBorder="1" applyAlignment="1">
      <alignment horizontal="left" vertical="center" indent="1"/>
    </xf>
    <xf numFmtId="0" fontId="18" fillId="10" borderId="62" xfId="0" applyFont="1" applyFill="1" applyBorder="1" applyAlignment="1">
      <alignment horizontal="left" vertical="center" indent="1"/>
    </xf>
    <xf numFmtId="0" fontId="18" fillId="16" borderId="51" xfId="0" applyFont="1" applyFill="1" applyBorder="1" applyAlignment="1">
      <alignment horizontal="left" vertical="center" indent="1"/>
    </xf>
    <xf numFmtId="4" fontId="18" fillId="17" borderId="48" xfId="0" applyNumberFormat="1" applyFont="1" applyFill="1" applyBorder="1" applyAlignment="1">
      <alignment horizontal="center" vertical="center"/>
    </xf>
    <xf numFmtId="4" fontId="18" fillId="17" borderId="11" xfId="0" applyNumberFormat="1" applyFont="1" applyFill="1" applyBorder="1" applyAlignment="1">
      <alignment horizontal="center" vertical="center"/>
    </xf>
    <xf numFmtId="4" fontId="7" fillId="16" borderId="8" xfId="0" applyNumberFormat="1" applyFont="1" applyFill="1" applyBorder="1" applyAlignment="1">
      <alignment horizontal="center" vertical="center"/>
    </xf>
    <xf numFmtId="4" fontId="7" fillId="16" borderId="5" xfId="0" applyNumberFormat="1" applyFont="1" applyFill="1" applyBorder="1" applyAlignment="1">
      <alignment horizontal="center" vertical="center"/>
    </xf>
    <xf numFmtId="4" fontId="7" fillId="16" borderId="49" xfId="0" applyNumberFormat="1" applyFont="1" applyFill="1" applyBorder="1" applyAlignment="1">
      <alignment horizontal="center" vertical="center"/>
    </xf>
    <xf numFmtId="4" fontId="7" fillId="16" borderId="48" xfId="0" applyNumberFormat="1" applyFont="1" applyFill="1" applyBorder="1" applyAlignment="1">
      <alignment horizontal="center" vertical="center"/>
    </xf>
    <xf numFmtId="4" fontId="7" fillId="10" borderId="15" xfId="0" applyNumberFormat="1" applyFont="1" applyFill="1" applyBorder="1" applyAlignment="1">
      <alignment horizontal="center" vertical="center"/>
    </xf>
    <xf numFmtId="4" fontId="7" fillId="10" borderId="2" xfId="0" applyNumberFormat="1" applyFont="1" applyFill="1" applyBorder="1" applyAlignment="1">
      <alignment horizontal="center" vertical="center"/>
    </xf>
    <xf numFmtId="4" fontId="7" fillId="10" borderId="2" xfId="0" applyNumberFormat="1" applyFont="1" applyFill="1" applyBorder="1" applyAlignment="1">
      <alignment horizontal="center" vertical="center" wrapText="1"/>
    </xf>
    <xf numFmtId="4" fontId="7" fillId="9" borderId="11" xfId="0" applyNumberFormat="1" applyFont="1" applyFill="1" applyBorder="1" applyAlignment="1">
      <alignment horizontal="center" vertical="center"/>
    </xf>
    <xf numFmtId="4" fontId="7" fillId="18" borderId="49" xfId="0" applyNumberFormat="1" applyFont="1" applyFill="1" applyBorder="1" applyAlignment="1">
      <alignment horizontal="center" vertical="center"/>
    </xf>
    <xf numFmtId="4" fontId="7" fillId="18" borderId="48" xfId="0" applyNumberFormat="1" applyFont="1" applyFill="1" applyBorder="1" applyAlignment="1">
      <alignment horizontal="center" vertical="center"/>
    </xf>
    <xf numFmtId="4" fontId="7" fillId="18" borderId="48" xfId="0" applyNumberFormat="1" applyFont="1" applyFill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center"/>
    </xf>
    <xf numFmtId="0" fontId="18" fillId="10" borderId="64" xfId="0" applyFont="1" applyFill="1" applyBorder="1" applyAlignment="1">
      <alignment horizontal="left" vertical="center" indent="1"/>
    </xf>
    <xf numFmtId="0" fontId="18" fillId="10" borderId="30" xfId="0" applyFont="1" applyFill="1" applyBorder="1" applyAlignment="1">
      <alignment vertical="center"/>
    </xf>
    <xf numFmtId="0" fontId="18" fillId="10" borderId="48" xfId="0" applyFont="1" applyFill="1" applyBorder="1" applyAlignment="1">
      <alignment vertical="center"/>
    </xf>
    <xf numFmtId="0" fontId="18" fillId="10" borderId="5" xfId="0" applyFont="1" applyFill="1" applyBorder="1" applyAlignment="1">
      <alignment vertical="center"/>
    </xf>
    <xf numFmtId="2" fontId="18" fillId="10" borderId="48" xfId="0" applyNumberFormat="1" applyFont="1" applyFill="1" applyBorder="1" applyAlignment="1">
      <alignment horizontal="center" vertical="center" wrapText="1"/>
    </xf>
    <xf numFmtId="0" fontId="18" fillId="16" borderId="11" xfId="0" applyFont="1" applyFill="1" applyBorder="1" applyAlignment="1">
      <alignment horizontal="center" vertical="center" wrapText="1"/>
    </xf>
    <xf numFmtId="4" fontId="18" fillId="16" borderId="11" xfId="0" applyNumberFormat="1" applyFont="1" applyFill="1" applyBorder="1" applyAlignment="1">
      <alignment horizontal="center" vertical="center"/>
    </xf>
    <xf numFmtId="49" fontId="18" fillId="10" borderId="48" xfId="0" applyNumberFormat="1" applyFont="1" applyFill="1" applyBorder="1" applyAlignment="1">
      <alignment horizontal="center" vertical="center" wrapText="1"/>
    </xf>
    <xf numFmtId="2" fontId="18" fillId="16" borderId="11" xfId="0" applyNumberFormat="1" applyFont="1" applyFill="1" applyBorder="1" applyAlignment="1">
      <alignment horizontal="center" vertical="center"/>
    </xf>
    <xf numFmtId="2" fontId="18" fillId="17" borderId="48" xfId="0" applyNumberFormat="1" applyFont="1" applyFill="1" applyBorder="1" applyAlignment="1">
      <alignment horizontal="center" vertical="center" wrapText="1"/>
    </xf>
    <xf numFmtId="0" fontId="18" fillId="18" borderId="66" xfId="0" applyFont="1" applyFill="1" applyBorder="1" applyAlignment="1">
      <alignment horizontal="left" vertical="center" indent="1"/>
    </xf>
    <xf numFmtId="0" fontId="18" fillId="18" borderId="23" xfId="0" applyFont="1" applyFill="1" applyBorder="1" applyAlignment="1">
      <alignment vertical="center"/>
    </xf>
    <xf numFmtId="4" fontId="18" fillId="18" borderId="67" xfId="0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center" vertical="center"/>
    </xf>
    <xf numFmtId="0" fontId="31" fillId="15" borderId="11" xfId="0" applyFont="1" applyFill="1" applyBorder="1" applyAlignment="1">
      <alignment horizontal="center" vertical="center" wrapText="1"/>
    </xf>
    <xf numFmtId="4" fontId="18" fillId="10" borderId="9" xfId="0" applyNumberFormat="1" applyFont="1" applyFill="1" applyBorder="1" applyAlignment="1">
      <alignment horizontal="right" vertical="center" indent="1"/>
    </xf>
    <xf numFmtId="0" fontId="16" fillId="15" borderId="10" xfId="0" applyFont="1" applyFill="1" applyBorder="1" applyAlignment="1">
      <alignment vertical="center"/>
    </xf>
    <xf numFmtId="0" fontId="16" fillId="15" borderId="12" xfId="0" applyFont="1" applyFill="1" applyBorder="1" applyAlignment="1">
      <alignment vertical="center"/>
    </xf>
    <xf numFmtId="0" fontId="16" fillId="15" borderId="11" xfId="0" applyFont="1" applyFill="1" applyBorder="1" applyAlignment="1">
      <alignment vertical="center"/>
    </xf>
    <xf numFmtId="0" fontId="18" fillId="10" borderId="48" xfId="0" applyFont="1" applyFill="1" applyBorder="1" applyAlignment="1">
      <alignment horizontal="center" vertical="center" wrapText="1"/>
    </xf>
    <xf numFmtId="0" fontId="18" fillId="17" borderId="64" xfId="0" applyFont="1" applyFill="1" applyBorder="1" applyAlignment="1">
      <alignment horizontal="left" vertical="center" indent="1"/>
    </xf>
    <xf numFmtId="0" fontId="18" fillId="17" borderId="61" xfId="0" applyFont="1" applyFill="1" applyBorder="1" applyAlignment="1">
      <alignment horizontal="left" vertical="center" indent="1"/>
    </xf>
    <xf numFmtId="0" fontId="18" fillId="17" borderId="48" xfId="0" applyFont="1" applyFill="1" applyBorder="1" applyAlignment="1">
      <alignment horizontal="center" vertical="center" wrapText="1"/>
    </xf>
    <xf numFmtId="0" fontId="18" fillId="17" borderId="63" xfId="0" applyFont="1" applyFill="1" applyBorder="1" applyAlignment="1">
      <alignment horizontal="left" vertical="center" indent="1"/>
    </xf>
    <xf numFmtId="0" fontId="33" fillId="0" borderId="0" xfId="0" applyFont="1"/>
    <xf numFmtId="0" fontId="8" fillId="0" borderId="0" xfId="0" applyFont="1" applyAlignment="1">
      <alignment horizontal="center" vertical="center"/>
    </xf>
    <xf numFmtId="0" fontId="7" fillId="18" borderId="51" xfId="0" applyFont="1" applyFill="1" applyBorder="1" applyAlignment="1">
      <alignment horizontal="left" vertical="center" wrapText="1" indent="1"/>
    </xf>
    <xf numFmtId="0" fontId="11" fillId="15" borderId="48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left" vertical="center" wrapText="1" indent="1"/>
    </xf>
    <xf numFmtId="0" fontId="11" fillId="0" borderId="49" xfId="0" applyFont="1" applyBorder="1" applyAlignment="1">
      <alignment horizontal="left" vertical="center" wrapText="1" indent="1"/>
    </xf>
    <xf numFmtId="0" fontId="11" fillId="0" borderId="52" xfId="0" applyFont="1" applyBorder="1" applyAlignment="1">
      <alignment horizontal="left" vertical="center" wrapText="1" indent="1"/>
    </xf>
    <xf numFmtId="0" fontId="30" fillId="0" borderId="52" xfId="0" applyFont="1" applyBorder="1" applyAlignment="1">
      <alignment horizontal="left" vertical="center" wrapText="1" indent="1"/>
    </xf>
    <xf numFmtId="0" fontId="30" fillId="0" borderId="49" xfId="0" applyFont="1" applyBorder="1" applyAlignment="1">
      <alignment horizontal="left" vertical="center" wrapText="1" indent="1"/>
    </xf>
    <xf numFmtId="0" fontId="11" fillId="0" borderId="10" xfId="0" applyFont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/>
    </xf>
    <xf numFmtId="0" fontId="12" fillId="0" borderId="48" xfId="0" applyFont="1" applyBorder="1"/>
    <xf numFmtId="0" fontId="18" fillId="16" borderId="64" xfId="0" applyFont="1" applyFill="1" applyBorder="1" applyAlignment="1">
      <alignment horizontal="left" vertical="center" indent="1"/>
    </xf>
    <xf numFmtId="0" fontId="7" fillId="16" borderId="50" xfId="0" applyFont="1" applyFill="1" applyBorder="1" applyAlignment="1">
      <alignment horizontal="left" vertical="center" indent="1"/>
    </xf>
    <xf numFmtId="0" fontId="34" fillId="0" borderId="0" xfId="0" applyFont="1"/>
    <xf numFmtId="4" fontId="35" fillId="10" borderId="9" xfId="0" applyNumberFormat="1" applyFont="1" applyFill="1" applyBorder="1" applyAlignment="1">
      <alignment horizontal="right" vertical="center" indent="1"/>
    </xf>
    <xf numFmtId="4" fontId="7" fillId="3" borderId="25" xfId="0" applyNumberFormat="1" applyFont="1" applyFill="1" applyBorder="1" applyAlignment="1">
      <alignment horizontal="center" vertical="center" wrapText="1"/>
    </xf>
    <xf numFmtId="4" fontId="7" fillId="3" borderId="0" xfId="0" applyNumberFormat="1" applyFont="1" applyFill="1" applyBorder="1" applyAlignment="1">
      <alignment horizontal="center" vertical="center" wrapText="1"/>
    </xf>
    <xf numFmtId="4" fontId="7" fillId="3" borderId="2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indent="1"/>
    </xf>
    <xf numFmtId="14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14" borderId="0" xfId="0" applyFont="1" applyFill="1"/>
    <xf numFmtId="49" fontId="18" fillId="10" borderId="53" xfId="0" applyNumberFormat="1" applyFont="1" applyFill="1" applyBorder="1" applyAlignment="1">
      <alignment horizontal="center" vertical="center"/>
    </xf>
    <xf numFmtId="4" fontId="6" fillId="0" borderId="48" xfId="0" applyNumberFormat="1" applyFont="1" applyBorder="1" applyAlignment="1">
      <alignment horizontal="center" vertical="center" wrapText="1"/>
    </xf>
    <xf numFmtId="4" fontId="7" fillId="9" borderId="2" xfId="0" applyNumberFormat="1" applyFont="1" applyFill="1" applyBorder="1" applyAlignment="1">
      <alignment horizontal="center" vertical="center" wrapText="1"/>
    </xf>
    <xf numFmtId="4" fontId="7" fillId="18" borderId="29" xfId="0" applyNumberFormat="1" applyFont="1" applyFill="1" applyBorder="1" applyAlignment="1">
      <alignment horizontal="center" vertical="center" wrapText="1"/>
    </xf>
    <xf numFmtId="0" fontId="18" fillId="19" borderId="52" xfId="0" applyFont="1" applyFill="1" applyBorder="1" applyAlignment="1">
      <alignment horizontal="center" vertical="center"/>
    </xf>
    <xf numFmtId="0" fontId="18" fillId="18" borderId="52" xfId="0" applyFont="1" applyFill="1" applyBorder="1" applyAlignment="1">
      <alignment horizontal="center" vertical="center"/>
    </xf>
    <xf numFmtId="4" fontId="18" fillId="18" borderId="53" xfId="0" applyNumberFormat="1" applyFont="1" applyFill="1" applyBorder="1" applyAlignment="1">
      <alignment horizontal="center" vertical="center"/>
    </xf>
    <xf numFmtId="0" fontId="18" fillId="18" borderId="23" xfId="0" applyFont="1" applyFill="1" applyBorder="1" applyAlignment="1">
      <alignment horizontal="center" vertical="center"/>
    </xf>
    <xf numFmtId="0" fontId="18" fillId="10" borderId="35" xfId="0" applyFont="1" applyFill="1" applyBorder="1" applyAlignment="1">
      <alignment horizontal="center" vertical="center"/>
    </xf>
    <xf numFmtId="0" fontId="18" fillId="16" borderId="10" xfId="0" applyFont="1" applyFill="1" applyBorder="1" applyAlignment="1">
      <alignment horizontal="center" vertical="center"/>
    </xf>
    <xf numFmtId="0" fontId="18" fillId="17" borderId="29" xfId="0" applyFont="1" applyFill="1" applyBorder="1" applyAlignment="1">
      <alignment horizontal="center" vertical="center"/>
    </xf>
    <xf numFmtId="4" fontId="18" fillId="17" borderId="29" xfId="0" applyNumberFormat="1" applyFont="1" applyFill="1" applyBorder="1" applyAlignment="1">
      <alignment horizontal="center" vertical="center"/>
    </xf>
    <xf numFmtId="0" fontId="13" fillId="11" borderId="48" xfId="0" applyFont="1" applyFill="1" applyBorder="1" applyAlignment="1">
      <alignment vertical="center"/>
    </xf>
    <xf numFmtId="2" fontId="6" fillId="13" borderId="48" xfId="0" applyNumberFormat="1" applyFont="1" applyFill="1" applyBorder="1"/>
    <xf numFmtId="0" fontId="11" fillId="15" borderId="48" xfId="0" applyFont="1" applyFill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2" fontId="6" fillId="0" borderId="29" xfId="0" applyNumberFormat="1" applyFont="1" applyBorder="1" applyAlignment="1">
      <alignment horizontal="center" vertical="center" wrapText="1"/>
    </xf>
    <xf numFmtId="2" fontId="6" fillId="0" borderId="48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center" vertical="center" wrapText="1"/>
    </xf>
    <xf numFmtId="4" fontId="6" fillId="0" borderId="40" xfId="0" applyNumberFormat="1" applyFont="1" applyBorder="1" applyAlignment="1">
      <alignment horizontal="center" vertical="center" wrapText="1"/>
    </xf>
    <xf numFmtId="0" fontId="36" fillId="0" borderId="0" xfId="0" applyFont="1"/>
    <xf numFmtId="0" fontId="5" fillId="0" borderId="0" xfId="0" applyFont="1" applyAlignment="1">
      <alignment horizontal="right" indent="1"/>
    </xf>
    <xf numFmtId="0" fontId="20" fillId="0" borderId="0" xfId="0" applyFont="1"/>
    <xf numFmtId="2" fontId="18" fillId="17" borderId="29" xfId="0" applyNumberFormat="1" applyFont="1" applyFill="1" applyBorder="1" applyAlignment="1">
      <alignment horizontal="center" vertical="center" wrapText="1"/>
    </xf>
    <xf numFmtId="0" fontId="18" fillId="16" borderId="29" xfId="0" applyFont="1" applyFill="1" applyBorder="1" applyAlignment="1">
      <alignment horizontal="center" vertical="center"/>
    </xf>
    <xf numFmtId="4" fontId="18" fillId="16" borderId="29" xfId="0" applyNumberFormat="1" applyFont="1" applyFill="1" applyBorder="1" applyAlignment="1">
      <alignment horizontal="center" vertical="center"/>
    </xf>
    <xf numFmtId="2" fontId="18" fillId="16" borderId="29" xfId="0" applyNumberFormat="1" applyFont="1" applyFill="1" applyBorder="1" applyAlignment="1">
      <alignment horizontal="center" vertical="center"/>
    </xf>
    <xf numFmtId="0" fontId="18" fillId="16" borderId="29" xfId="0" applyFont="1" applyFill="1" applyBorder="1" applyAlignment="1">
      <alignment horizontal="center" vertical="center" wrapText="1"/>
    </xf>
    <xf numFmtId="14" fontId="9" fillId="0" borderId="0" xfId="0" applyNumberFormat="1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7" fillId="16" borderId="10" xfId="0" applyFont="1" applyFill="1" applyBorder="1" applyAlignment="1">
      <alignment horizontal="center" vertical="center"/>
    </xf>
    <xf numFmtId="0" fontId="17" fillId="16" borderId="12" xfId="0" applyFont="1" applyFill="1" applyBorder="1" applyAlignment="1">
      <alignment horizontal="center" vertical="center"/>
    </xf>
    <xf numFmtId="0" fontId="18" fillId="16" borderId="12" xfId="0" applyFont="1" applyFill="1" applyBorder="1" applyAlignment="1">
      <alignment horizontal="center" vertical="center"/>
    </xf>
    <xf numFmtId="2" fontId="18" fillId="16" borderId="12" xfId="0" applyNumberFormat="1" applyFont="1" applyFill="1" applyBorder="1" applyAlignment="1">
      <alignment horizontal="center" vertical="center"/>
    </xf>
    <xf numFmtId="0" fontId="18" fillId="16" borderId="54" xfId="0" applyFont="1" applyFill="1" applyBorder="1" applyAlignment="1">
      <alignment horizontal="left" vertical="center"/>
    </xf>
    <xf numFmtId="0" fontId="35" fillId="16" borderId="4" xfId="0" applyFont="1" applyFill="1" applyBorder="1" applyAlignment="1">
      <alignment horizontal="center" vertical="center"/>
    </xf>
    <xf numFmtId="0" fontId="35" fillId="16" borderId="9" xfId="0" applyFont="1" applyFill="1" applyBorder="1" applyAlignment="1">
      <alignment horizontal="center" vertical="center"/>
    </xf>
    <xf numFmtId="0" fontId="18" fillId="16" borderId="50" xfId="0" applyFont="1" applyFill="1" applyBorder="1" applyAlignment="1">
      <alignment horizontal="left" vertical="center"/>
    </xf>
    <xf numFmtId="0" fontId="18" fillId="16" borderId="52" xfId="0" applyFont="1" applyFill="1" applyBorder="1" applyAlignment="1">
      <alignment horizontal="center" vertical="center"/>
    </xf>
    <xf numFmtId="0" fontId="18" fillId="16" borderId="53" xfId="0" applyFont="1" applyFill="1" applyBorder="1" applyAlignment="1">
      <alignment horizontal="center" vertical="center"/>
    </xf>
    <xf numFmtId="0" fontId="18" fillId="16" borderId="51" xfId="0" applyFont="1" applyFill="1" applyBorder="1" applyAlignment="1">
      <alignment horizontal="left" vertical="center"/>
    </xf>
    <xf numFmtId="0" fontId="9" fillId="0" borderId="0" xfId="0" applyFont="1" applyAlignment="1">
      <alignment horizontal="right" indent="1"/>
    </xf>
    <xf numFmtId="0" fontId="9" fillId="0" borderId="0" xfId="0" applyFont="1"/>
    <xf numFmtId="0" fontId="10" fillId="0" borderId="0" xfId="0" applyFont="1"/>
    <xf numFmtId="4" fontId="35" fillId="10" borderId="57" xfId="0" applyNumberFormat="1" applyFont="1" applyFill="1" applyBorder="1" applyAlignment="1">
      <alignment horizontal="right" vertical="center" indent="1"/>
    </xf>
    <xf numFmtId="4" fontId="18" fillId="10" borderId="45" xfId="0" applyNumberFormat="1" applyFont="1" applyFill="1" applyBorder="1" applyAlignment="1">
      <alignment horizontal="center" vertical="center"/>
    </xf>
    <xf numFmtId="0" fontId="18" fillId="10" borderId="8" xfId="0" applyFont="1" applyFill="1" applyBorder="1" applyAlignment="1">
      <alignment horizontal="center" vertical="center"/>
    </xf>
    <xf numFmtId="0" fontId="18" fillId="10" borderId="32" xfId="0" applyFont="1" applyFill="1" applyBorder="1" applyAlignment="1">
      <alignment horizontal="center" vertical="center"/>
    </xf>
    <xf numFmtId="0" fontId="18" fillId="10" borderId="49" xfId="0" applyFont="1" applyFill="1" applyBorder="1" applyAlignment="1">
      <alignment horizontal="center" vertical="center"/>
    </xf>
    <xf numFmtId="2" fontId="18" fillId="10" borderId="5" xfId="0" applyNumberFormat="1" applyFont="1" applyFill="1" applyBorder="1" applyAlignment="1">
      <alignment horizontal="center" vertical="center"/>
    </xf>
    <xf numFmtId="2" fontId="18" fillId="10" borderId="48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7" fillId="3" borderId="5" xfId="0" quotePrefix="1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textRotation="90"/>
    </xf>
    <xf numFmtId="0" fontId="11" fillId="2" borderId="2" xfId="0" applyFont="1" applyFill="1" applyBorder="1" applyAlignment="1">
      <alignment horizontal="center" vertical="center" textRotation="90"/>
    </xf>
    <xf numFmtId="0" fontId="11" fillId="5" borderId="17" xfId="0" applyFont="1" applyFill="1" applyBorder="1" applyAlignment="1">
      <alignment horizontal="center" vertical="center" textRotation="90" wrapText="1"/>
    </xf>
    <xf numFmtId="0" fontId="11" fillId="5" borderId="18" xfId="0" applyFont="1" applyFill="1" applyBorder="1" applyAlignment="1">
      <alignment horizontal="center" vertical="center" textRotation="90"/>
    </xf>
    <xf numFmtId="0" fontId="11" fillId="5" borderId="23" xfId="0" applyFont="1" applyFill="1" applyBorder="1" applyAlignment="1">
      <alignment horizontal="center" vertical="center" textRotation="90"/>
    </xf>
    <xf numFmtId="0" fontId="11" fillId="5" borderId="24" xfId="0" applyFont="1" applyFill="1" applyBorder="1" applyAlignment="1">
      <alignment horizontal="center" vertical="center" textRotation="90"/>
    </xf>
    <xf numFmtId="0" fontId="11" fillId="5" borderId="28" xfId="0" applyFont="1" applyFill="1" applyBorder="1" applyAlignment="1">
      <alignment horizontal="center" vertical="center" textRotation="90"/>
    </xf>
    <xf numFmtId="0" fontId="11" fillId="5" borderId="29" xfId="0" applyFont="1" applyFill="1" applyBorder="1" applyAlignment="1">
      <alignment horizontal="center" vertical="center" textRotation="90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 textRotation="90" wrapText="1"/>
    </xf>
    <xf numFmtId="0" fontId="11" fillId="5" borderId="11" xfId="0" applyFont="1" applyFill="1" applyBorder="1" applyAlignment="1">
      <alignment horizontal="center" vertical="center" textRotation="90"/>
    </xf>
    <xf numFmtId="0" fontId="7" fillId="5" borderId="40" xfId="0" applyFont="1" applyFill="1" applyBorder="1" applyAlignment="1">
      <alignment horizontal="center" vertical="center" wrapText="1"/>
    </xf>
    <xf numFmtId="0" fontId="7" fillId="5" borderId="41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11" fillId="6" borderId="34" xfId="0" applyFont="1" applyFill="1" applyBorder="1" applyAlignment="1">
      <alignment horizontal="center" vertical="center" textRotation="90"/>
    </xf>
    <xf numFmtId="0" fontId="11" fillId="6" borderId="35" xfId="0" applyFont="1" applyFill="1" applyBorder="1" applyAlignment="1">
      <alignment horizontal="center" vertical="center" textRotation="90"/>
    </xf>
    <xf numFmtId="0" fontId="11" fillId="6" borderId="23" xfId="0" applyFont="1" applyFill="1" applyBorder="1" applyAlignment="1">
      <alignment horizontal="center" vertical="center" textRotation="90"/>
    </xf>
    <xf numFmtId="0" fontId="11" fillId="6" borderId="24" xfId="0" applyFont="1" applyFill="1" applyBorder="1" applyAlignment="1">
      <alignment horizontal="center" vertical="center" textRotation="90"/>
    </xf>
    <xf numFmtId="0" fontId="11" fillId="6" borderId="28" xfId="0" applyFont="1" applyFill="1" applyBorder="1" applyAlignment="1">
      <alignment horizontal="center" vertical="center" textRotation="90"/>
    </xf>
    <xf numFmtId="0" fontId="11" fillId="6" borderId="29" xfId="0" applyFont="1" applyFill="1" applyBorder="1" applyAlignment="1">
      <alignment horizontal="center" vertical="center" textRotation="90"/>
    </xf>
    <xf numFmtId="4" fontId="7" fillId="3" borderId="45" xfId="0" quotePrefix="1" applyNumberFormat="1" applyFont="1" applyFill="1" applyBorder="1" applyAlignment="1">
      <alignment horizontal="center" vertical="center" wrapText="1"/>
    </xf>
    <xf numFmtId="4" fontId="7" fillId="3" borderId="46" xfId="0" quotePrefix="1" applyNumberFormat="1" applyFont="1" applyFill="1" applyBorder="1" applyAlignment="1">
      <alignment horizontal="center" vertical="center" wrapText="1"/>
    </xf>
    <xf numFmtId="4" fontId="7" fillId="3" borderId="47" xfId="0" quotePrefix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5" fillId="15" borderId="50" xfId="0" applyFont="1" applyFill="1" applyBorder="1" applyAlignment="1">
      <alignment horizontal="center" vertical="center" wrapText="1"/>
    </xf>
    <xf numFmtId="0" fontId="15" fillId="15" borderId="51" xfId="0" applyFont="1" applyFill="1" applyBorder="1" applyAlignment="1">
      <alignment horizontal="center" vertical="center" wrapText="1"/>
    </xf>
    <xf numFmtId="0" fontId="15" fillId="15" borderId="54" xfId="0" applyFont="1" applyFill="1" applyBorder="1" applyAlignment="1">
      <alignment horizontal="center" vertical="center" wrapText="1"/>
    </xf>
    <xf numFmtId="0" fontId="17" fillId="16" borderId="55" xfId="0" applyFont="1" applyFill="1" applyBorder="1" applyAlignment="1">
      <alignment horizontal="center" vertical="center"/>
    </xf>
    <xf numFmtId="0" fontId="17" fillId="16" borderId="14" xfId="0" applyFont="1" applyFill="1" applyBorder="1" applyAlignment="1">
      <alignment horizontal="center" vertical="center"/>
    </xf>
    <xf numFmtId="0" fontId="17" fillId="16" borderId="16" xfId="0" applyFont="1" applyFill="1" applyBorder="1" applyAlignment="1">
      <alignment horizontal="center" vertical="center"/>
    </xf>
    <xf numFmtId="0" fontId="17" fillId="17" borderId="55" xfId="0" applyFont="1" applyFill="1" applyBorder="1" applyAlignment="1">
      <alignment horizontal="center" vertical="center"/>
    </xf>
    <xf numFmtId="0" fontId="17" fillId="17" borderId="14" xfId="0" applyFont="1" applyFill="1" applyBorder="1" applyAlignment="1">
      <alignment horizontal="center" vertical="center"/>
    </xf>
    <xf numFmtId="0" fontId="17" fillId="17" borderId="16" xfId="0" applyFont="1" applyFill="1" applyBorder="1" applyAlignment="1">
      <alignment horizontal="center" vertical="center"/>
    </xf>
    <xf numFmtId="0" fontId="32" fillId="10" borderId="55" xfId="0" applyFont="1" applyFill="1" applyBorder="1" applyAlignment="1">
      <alignment horizontal="center" vertical="center"/>
    </xf>
    <xf numFmtId="0" fontId="32" fillId="10" borderId="14" xfId="0" applyFont="1" applyFill="1" applyBorder="1" applyAlignment="1">
      <alignment horizontal="center" vertical="center"/>
    </xf>
    <xf numFmtId="0" fontId="32" fillId="10" borderId="20" xfId="0" applyFont="1" applyFill="1" applyBorder="1" applyAlignment="1">
      <alignment horizontal="center" vertical="center"/>
    </xf>
    <xf numFmtId="0" fontId="32" fillId="10" borderId="22" xfId="0" applyFont="1" applyFill="1" applyBorder="1" applyAlignment="1">
      <alignment horizontal="center" vertical="center"/>
    </xf>
    <xf numFmtId="0" fontId="17" fillId="10" borderId="55" xfId="0" applyFont="1" applyFill="1" applyBorder="1" applyAlignment="1">
      <alignment horizontal="center" vertical="center"/>
    </xf>
    <xf numFmtId="0" fontId="17" fillId="10" borderId="14" xfId="0" applyFont="1" applyFill="1" applyBorder="1" applyAlignment="1">
      <alignment horizontal="center" vertical="center"/>
    </xf>
    <xf numFmtId="0" fontId="17" fillId="10" borderId="20" xfId="0" applyFont="1" applyFill="1" applyBorder="1" applyAlignment="1">
      <alignment horizontal="center" vertical="center"/>
    </xf>
    <xf numFmtId="0" fontId="17" fillId="16" borderId="58" xfId="0" applyFont="1" applyFill="1" applyBorder="1" applyAlignment="1">
      <alignment horizontal="center" vertical="center"/>
    </xf>
    <xf numFmtId="0" fontId="17" fillId="16" borderId="20" xfId="0" applyFont="1" applyFill="1" applyBorder="1" applyAlignment="1">
      <alignment horizontal="center" vertical="center"/>
    </xf>
    <xf numFmtId="0" fontId="17" fillId="16" borderId="0" xfId="0" applyFont="1" applyFill="1" applyBorder="1" applyAlignment="1">
      <alignment horizontal="center" vertical="center"/>
    </xf>
    <xf numFmtId="0" fontId="17" fillId="17" borderId="68" xfId="0" applyFont="1" applyFill="1" applyBorder="1" applyAlignment="1">
      <alignment horizontal="center" vertical="center"/>
    </xf>
    <xf numFmtId="0" fontId="17" fillId="17" borderId="65" xfId="0" applyFont="1" applyFill="1" applyBorder="1" applyAlignment="1">
      <alignment horizontal="center" vertical="center"/>
    </xf>
    <xf numFmtId="0" fontId="17" fillId="18" borderId="55" xfId="0" applyFont="1" applyFill="1" applyBorder="1" applyAlignment="1">
      <alignment horizontal="center" vertical="center"/>
    </xf>
    <xf numFmtId="0" fontId="17" fillId="18" borderId="14" xfId="0" applyFont="1" applyFill="1" applyBorder="1" applyAlignment="1">
      <alignment horizontal="center" vertical="center"/>
    </xf>
    <xf numFmtId="0" fontId="15" fillId="15" borderId="60" xfId="0" applyFont="1" applyFill="1" applyBorder="1" applyAlignment="1">
      <alignment horizontal="center" vertical="center" wrapText="1"/>
    </xf>
    <xf numFmtId="0" fontId="15" fillId="15" borderId="61" xfId="0" applyFont="1" applyFill="1" applyBorder="1" applyAlignment="1">
      <alignment horizontal="center" vertical="center" wrapText="1"/>
    </xf>
    <xf numFmtId="0" fontId="15" fillId="15" borderId="62" xfId="0" applyFont="1" applyFill="1" applyBorder="1" applyAlignment="1">
      <alignment horizontal="center" vertical="center" wrapText="1"/>
    </xf>
    <xf numFmtId="0" fontId="15" fillId="15" borderId="4" xfId="0" applyFont="1" applyFill="1" applyBorder="1" applyAlignment="1">
      <alignment horizontal="center" vertical="center" wrapText="1"/>
    </xf>
    <xf numFmtId="0" fontId="15" fillId="15" borderId="9" xfId="0" applyFont="1" applyFill="1" applyBorder="1" applyAlignment="1">
      <alignment horizontal="center" vertical="center" wrapText="1"/>
    </xf>
    <xf numFmtId="0" fontId="15" fillId="15" borderId="52" xfId="0" applyFont="1" applyFill="1" applyBorder="1" applyAlignment="1">
      <alignment horizontal="center" vertical="center" wrapText="1"/>
    </xf>
    <xf numFmtId="0" fontId="15" fillId="15" borderId="53" xfId="0" applyFont="1" applyFill="1" applyBorder="1" applyAlignment="1">
      <alignment horizontal="center" vertical="center" wrapText="1"/>
    </xf>
    <xf numFmtId="4" fontId="13" fillId="16" borderId="18" xfId="0" applyNumberFormat="1" applyFont="1" applyFill="1" applyBorder="1" applyAlignment="1">
      <alignment horizontal="center" vertical="center" textRotation="90" wrapText="1"/>
    </xf>
    <xf numFmtId="4" fontId="13" fillId="16" borderId="24" xfId="0" applyNumberFormat="1" applyFont="1" applyFill="1" applyBorder="1" applyAlignment="1">
      <alignment horizontal="center" vertical="center" textRotation="90" wrapText="1"/>
    </xf>
    <xf numFmtId="4" fontId="13" fillId="16" borderId="29" xfId="0" applyNumberFormat="1" applyFont="1" applyFill="1" applyBorder="1" applyAlignment="1">
      <alignment horizontal="center" vertical="center" textRotation="90" wrapText="1"/>
    </xf>
    <xf numFmtId="0" fontId="23" fillId="15" borderId="50" xfId="0" applyFont="1" applyFill="1" applyBorder="1" applyAlignment="1">
      <alignment horizontal="center" vertical="center" wrapText="1"/>
    </xf>
    <xf numFmtId="0" fontId="23" fillId="15" borderId="51" xfId="0" applyFont="1" applyFill="1" applyBorder="1" applyAlignment="1">
      <alignment horizontal="center" vertical="center" wrapText="1"/>
    </xf>
    <xf numFmtId="0" fontId="23" fillId="15" borderId="54" xfId="0" applyFont="1" applyFill="1" applyBorder="1" applyAlignment="1">
      <alignment horizontal="center" vertical="center" wrapText="1"/>
    </xf>
    <xf numFmtId="0" fontId="30" fillId="15" borderId="21" xfId="0" applyFont="1" applyFill="1" applyBorder="1" applyAlignment="1">
      <alignment horizontal="center" vertical="center" textRotation="90" wrapText="1"/>
    </xf>
    <xf numFmtId="0" fontId="30" fillId="15" borderId="32" xfId="0" applyFont="1" applyFill="1" applyBorder="1" applyAlignment="1">
      <alignment horizontal="center" vertical="center" textRotation="90" wrapText="1"/>
    </xf>
    <xf numFmtId="0" fontId="30" fillId="15" borderId="18" xfId="0" applyFont="1" applyFill="1" applyBorder="1" applyAlignment="1">
      <alignment horizontal="center" vertical="center" textRotation="90" wrapText="1"/>
    </xf>
    <xf numFmtId="0" fontId="30" fillId="15" borderId="29" xfId="0" applyFont="1" applyFill="1" applyBorder="1" applyAlignment="1">
      <alignment horizontal="center" vertical="center" textRotation="90" wrapText="1"/>
    </xf>
    <xf numFmtId="0" fontId="24" fillId="15" borderId="25" xfId="0" applyFont="1" applyFill="1" applyBorder="1" applyAlignment="1">
      <alignment horizontal="center" vertical="center" textRotation="90" wrapText="1"/>
    </xf>
    <xf numFmtId="0" fontId="24" fillId="15" borderId="0" xfId="0" applyFont="1" applyFill="1" applyAlignment="1">
      <alignment horizontal="center" vertical="center" textRotation="90" wrapText="1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0" fontId="30" fillId="15" borderId="5" xfId="0" applyFont="1" applyFill="1" applyBorder="1" applyAlignment="1">
      <alignment horizontal="center" vertical="center" textRotation="90" wrapText="1"/>
    </xf>
    <xf numFmtId="0" fontId="15" fillId="15" borderId="18" xfId="0" applyFont="1" applyFill="1" applyBorder="1" applyAlignment="1">
      <alignment horizontal="center" vertical="center" textRotation="90" wrapText="1"/>
    </xf>
    <xf numFmtId="0" fontId="30" fillId="15" borderId="48" xfId="0" applyFont="1" applyFill="1" applyBorder="1" applyAlignment="1">
      <alignment horizontal="center" vertical="center" textRotation="90" wrapText="1"/>
    </xf>
    <xf numFmtId="0" fontId="15" fillId="15" borderId="29" xfId="0" applyFont="1" applyFill="1" applyBorder="1" applyAlignment="1">
      <alignment horizontal="center" vertical="center" textRotation="90" wrapText="1"/>
    </xf>
    <xf numFmtId="4" fontId="7" fillId="16" borderId="5" xfId="0" applyNumberFormat="1" applyFont="1" applyFill="1" applyBorder="1" applyAlignment="1">
      <alignment horizontal="center" vertical="center" wrapText="1"/>
    </xf>
    <xf numFmtId="2" fontId="13" fillId="16" borderId="18" xfId="0" applyNumberFormat="1" applyFont="1" applyFill="1" applyBorder="1" applyAlignment="1">
      <alignment horizontal="center" vertical="center" textRotation="90"/>
    </xf>
    <xf numFmtId="4" fontId="7" fillId="16" borderId="48" xfId="0" applyNumberFormat="1" applyFont="1" applyFill="1" applyBorder="1" applyAlignment="1">
      <alignment horizontal="center" vertical="center" wrapText="1"/>
    </xf>
    <xf numFmtId="2" fontId="13" fillId="16" borderId="24" xfId="0" applyNumberFormat="1" applyFont="1" applyFill="1" applyBorder="1" applyAlignment="1">
      <alignment horizontal="center" vertical="center" textRotation="90"/>
    </xf>
    <xf numFmtId="4" fontId="7" fillId="9" borderId="42" xfId="0" applyNumberFormat="1" applyFont="1" applyFill="1" applyBorder="1" applyAlignment="1">
      <alignment horizontal="center" vertical="center"/>
    </xf>
    <xf numFmtId="2" fontId="13" fillId="16" borderId="29" xfId="0" applyNumberFormat="1" applyFont="1" applyFill="1" applyBorder="1" applyAlignment="1">
      <alignment horizontal="center" vertical="center" textRotation="90"/>
    </xf>
    <xf numFmtId="4" fontId="18" fillId="10" borderId="6" xfId="0" applyNumberFormat="1" applyFont="1" applyFill="1" applyBorder="1" applyAlignment="1">
      <alignment horizontal="center" vertical="center"/>
    </xf>
    <xf numFmtId="4" fontId="18" fillId="10" borderId="30" xfId="0" applyNumberFormat="1" applyFont="1" applyFill="1" applyBorder="1" applyAlignment="1">
      <alignment horizontal="center" vertical="center"/>
    </xf>
    <xf numFmtId="4" fontId="18" fillId="10" borderId="57" xfId="0" applyNumberFormat="1" applyFont="1" applyFill="1" applyBorder="1" applyAlignment="1">
      <alignment horizontal="center" vertical="center"/>
    </xf>
    <xf numFmtId="4" fontId="35" fillId="10" borderId="53" xfId="0" applyNumberFormat="1" applyFont="1" applyFill="1" applyBorder="1" applyAlignment="1">
      <alignment horizontal="center" vertical="center"/>
    </xf>
    <xf numFmtId="2" fontId="18" fillId="10" borderId="11" xfId="0" applyNumberFormat="1" applyFont="1" applyFill="1" applyBorder="1" applyAlignment="1">
      <alignment horizontal="center" vertical="center"/>
    </xf>
    <xf numFmtId="0" fontId="18" fillId="16" borderId="4" xfId="0" applyFont="1" applyFill="1" applyBorder="1" applyAlignment="1">
      <alignment horizontal="center" vertical="center"/>
    </xf>
    <xf numFmtId="2" fontId="18" fillId="16" borderId="9" xfId="0" applyNumberFormat="1" applyFont="1" applyFill="1" applyBorder="1" applyAlignment="1">
      <alignment horizontal="center" vertical="center"/>
    </xf>
    <xf numFmtId="2" fontId="18" fillId="16" borderId="53" xfId="0" applyNumberFormat="1" applyFont="1" applyFill="1" applyBorder="1" applyAlignment="1">
      <alignment horizontal="center" vertical="center"/>
    </xf>
    <xf numFmtId="4" fontId="18" fillId="19" borderId="53" xfId="0" applyNumberFormat="1" applyFont="1" applyFill="1" applyBorder="1" applyAlignment="1">
      <alignment horizontal="right" vertical="center" indent="1"/>
    </xf>
    <xf numFmtId="0" fontId="15" fillId="15" borderId="58" xfId="0" applyFont="1" applyFill="1" applyBorder="1" applyAlignment="1">
      <alignment horizontal="center" vertical="center" wrapText="1"/>
    </xf>
    <xf numFmtId="0" fontId="15" fillId="15" borderId="21" xfId="0" applyFont="1" applyFill="1" applyBorder="1" applyAlignment="1">
      <alignment horizontal="center" vertical="center" wrapText="1"/>
    </xf>
    <xf numFmtId="0" fontId="15" fillId="15" borderId="19" xfId="0" applyFont="1" applyFill="1" applyBorder="1" applyAlignment="1">
      <alignment horizontal="center" vertical="center" wrapText="1"/>
    </xf>
    <xf numFmtId="0" fontId="15" fillId="15" borderId="22" xfId="0" applyFont="1" applyFill="1" applyBorder="1" applyAlignment="1">
      <alignment horizontal="center" vertical="center" wrapText="1"/>
    </xf>
    <xf numFmtId="0" fontId="15" fillId="15" borderId="64" xfId="0" applyFont="1" applyFill="1" applyBorder="1" applyAlignment="1">
      <alignment horizontal="center" vertical="center" wrapText="1"/>
    </xf>
    <xf numFmtId="0" fontId="15" fillId="15" borderId="32" xfId="0" applyFont="1" applyFill="1" applyBorder="1" applyAlignment="1">
      <alignment horizontal="center" vertical="center" wrapText="1"/>
    </xf>
    <xf numFmtId="0" fontId="15" fillId="15" borderId="30" xfId="0" applyFont="1" applyFill="1" applyBorder="1" applyAlignment="1">
      <alignment horizontal="center" vertical="center" wrapText="1"/>
    </xf>
    <xf numFmtId="0" fontId="15" fillId="15" borderId="33" xfId="0" applyFont="1" applyFill="1" applyBorder="1" applyAlignment="1">
      <alignment horizontal="center" vertical="center" wrapText="1"/>
    </xf>
    <xf numFmtId="0" fontId="16" fillId="15" borderId="11" xfId="0" applyFont="1" applyFill="1" applyBorder="1" applyAlignment="1">
      <alignment vertical="center" wrapText="1"/>
    </xf>
    <xf numFmtId="0" fontId="16" fillId="15" borderId="12" xfId="0" applyFont="1" applyFill="1" applyBorder="1" applyAlignment="1">
      <alignment vertical="center" wrapText="1"/>
    </xf>
    <xf numFmtId="0" fontId="18" fillId="10" borderId="29" xfId="0" applyFont="1" applyFill="1" applyBorder="1" applyAlignment="1">
      <alignment horizontal="center" vertical="center"/>
    </xf>
    <xf numFmtId="2" fontId="18" fillId="10" borderId="31" xfId="0" applyNumberFormat="1" applyFont="1" applyFill="1" applyBorder="1" applyAlignment="1">
      <alignment horizontal="center" vertical="center"/>
    </xf>
    <xf numFmtId="2" fontId="18" fillId="10" borderId="5" xfId="0" applyNumberFormat="1" applyFont="1" applyFill="1" applyBorder="1" applyAlignment="1">
      <alignment horizontal="center" vertical="center" wrapText="1"/>
    </xf>
    <xf numFmtId="4" fontId="18" fillId="10" borderId="5" xfId="0" applyNumberFormat="1" applyFont="1" applyFill="1" applyBorder="1" applyAlignment="1">
      <alignment horizontal="center" vertical="center" wrapText="1"/>
    </xf>
    <xf numFmtId="0" fontId="18" fillId="10" borderId="48" xfId="0" applyFont="1" applyFill="1" applyBorder="1" applyAlignment="1">
      <alignment horizontal="center" vertical="center"/>
    </xf>
    <xf numFmtId="2" fontId="18" fillId="10" borderId="46" xfId="0" applyNumberFormat="1" applyFont="1" applyFill="1" applyBorder="1" applyAlignment="1">
      <alignment horizontal="center" vertical="center"/>
    </xf>
    <xf numFmtId="0" fontId="18" fillId="10" borderId="45" xfId="0" applyFont="1" applyFill="1" applyBorder="1" applyAlignment="1">
      <alignment vertical="center"/>
    </xf>
    <xf numFmtId="0" fontId="18" fillId="10" borderId="45" xfId="0" applyFont="1" applyFill="1" applyBorder="1" applyAlignment="1">
      <alignment horizontal="center" vertical="center"/>
    </xf>
    <xf numFmtId="2" fontId="18" fillId="10" borderId="37" xfId="0" applyNumberFormat="1" applyFont="1" applyFill="1" applyBorder="1" applyAlignment="1">
      <alignment horizontal="center" vertical="center"/>
    </xf>
    <xf numFmtId="0" fontId="18" fillId="10" borderId="40" xfId="0" applyFont="1" applyFill="1" applyBorder="1" applyAlignment="1">
      <alignment horizontal="center" vertical="center"/>
    </xf>
    <xf numFmtId="2" fontId="18" fillId="10" borderId="11" xfId="0" applyNumberFormat="1" applyFont="1" applyFill="1" applyBorder="1" applyAlignment="1">
      <alignment horizontal="center" vertical="center" wrapText="1"/>
    </xf>
    <xf numFmtId="49" fontId="18" fillId="10" borderId="11" xfId="0" applyNumberFormat="1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4" fontId="18" fillId="16" borderId="40" xfId="0" applyNumberFormat="1" applyFont="1" applyFill="1" applyBorder="1" applyAlignment="1">
      <alignment horizontal="center" vertical="center"/>
    </xf>
    <xf numFmtId="0" fontId="18" fillId="17" borderId="48" xfId="0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/>
    </xf>
    <xf numFmtId="2" fontId="18" fillId="17" borderId="11" xfId="0" applyNumberFormat="1" applyFont="1" applyFill="1" applyBorder="1" applyAlignment="1">
      <alignment horizontal="center" vertical="center" wrapText="1"/>
    </xf>
    <xf numFmtId="49" fontId="18" fillId="17" borderId="11" xfId="0" applyNumberFormat="1" applyFont="1" applyFill="1" applyBorder="1" applyAlignment="1">
      <alignment horizontal="center" vertical="center" wrapText="1"/>
    </xf>
    <xf numFmtId="0" fontId="11" fillId="9" borderId="45" xfId="0" applyFont="1" applyFill="1" applyBorder="1" applyAlignment="1">
      <alignment horizontal="center" vertical="center" wrapText="1"/>
    </xf>
    <xf numFmtId="0" fontId="11" fillId="9" borderId="49" xfId="0" applyFont="1" applyFill="1" applyBorder="1" applyAlignment="1">
      <alignment horizontal="center" vertical="center" wrapText="1"/>
    </xf>
    <xf numFmtId="0" fontId="11" fillId="10" borderId="48" xfId="0" applyFont="1" applyFill="1" applyBorder="1" applyAlignment="1">
      <alignment horizontal="center" vertical="center" wrapText="1"/>
    </xf>
    <xf numFmtId="0" fontId="11" fillId="11" borderId="48" xfId="0" applyFont="1" applyFill="1" applyBorder="1" applyAlignment="1">
      <alignment horizontal="center" vertical="center"/>
    </xf>
    <xf numFmtId="0" fontId="11" fillId="9" borderId="48" xfId="0" applyFont="1" applyFill="1" applyBorder="1" applyAlignment="1">
      <alignment horizontal="center" vertical="center"/>
    </xf>
    <xf numFmtId="0" fontId="11" fillId="9" borderId="35" xfId="0" applyFont="1" applyFill="1" applyBorder="1" applyAlignment="1">
      <alignment horizontal="center" vertical="center" wrapText="1"/>
    </xf>
    <xf numFmtId="0" fontId="6" fillId="11" borderId="48" xfId="0" applyFont="1" applyFill="1" applyBorder="1" applyAlignment="1">
      <alignment vertical="center"/>
    </xf>
    <xf numFmtId="2" fontId="6" fillId="11" borderId="48" xfId="0" applyNumberFormat="1" applyFont="1" applyFill="1" applyBorder="1" applyAlignment="1">
      <alignment horizontal="right" vertical="center"/>
    </xf>
    <xf numFmtId="0" fontId="11" fillId="9" borderId="29" xfId="0" applyFont="1" applyFill="1" applyBorder="1" applyAlignment="1">
      <alignment horizontal="center" vertical="center" wrapText="1"/>
    </xf>
    <xf numFmtId="0" fontId="11" fillId="10" borderId="35" xfId="0" applyFont="1" applyFill="1" applyBorder="1" applyAlignment="1">
      <alignment horizontal="center" vertical="center"/>
    </xf>
    <xf numFmtId="0" fontId="11" fillId="10" borderId="35" xfId="0" applyFont="1" applyFill="1" applyBorder="1" applyAlignment="1">
      <alignment horizontal="center" vertical="center" wrapText="1"/>
    </xf>
    <xf numFmtId="0" fontId="6" fillId="9" borderId="48" xfId="0" applyFont="1" applyFill="1" applyBorder="1" applyAlignment="1">
      <alignment vertical="center"/>
    </xf>
    <xf numFmtId="2" fontId="6" fillId="9" borderId="48" xfId="0" applyNumberFormat="1" applyFont="1" applyFill="1" applyBorder="1" applyAlignment="1">
      <alignment horizontal="right" vertical="center"/>
    </xf>
    <xf numFmtId="0" fontId="11" fillId="10" borderId="29" xfId="0" applyFont="1" applyFill="1" applyBorder="1" applyAlignment="1">
      <alignment horizontal="center" vertical="center"/>
    </xf>
    <xf numFmtId="0" fontId="11" fillId="10" borderId="29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vertical="center"/>
    </xf>
    <xf numFmtId="2" fontId="6" fillId="9" borderId="35" xfId="0" applyNumberFormat="1" applyFont="1" applyFill="1" applyBorder="1" applyAlignment="1">
      <alignment horizontal="right" vertical="center"/>
    </xf>
    <xf numFmtId="0" fontId="6" fillId="10" borderId="48" xfId="0" applyFont="1" applyFill="1" applyBorder="1" applyAlignment="1">
      <alignment vertical="center"/>
    </xf>
    <xf numFmtId="2" fontId="6" fillId="10" borderId="48" xfId="0" applyNumberFormat="1" applyFont="1" applyFill="1" applyBorder="1" applyAlignment="1">
      <alignment horizontal="right" vertical="center"/>
    </xf>
    <xf numFmtId="2" fontId="6" fillId="11" borderId="49" xfId="0" applyNumberFormat="1" applyFont="1" applyFill="1" applyBorder="1" applyAlignment="1">
      <alignment horizontal="right" vertical="center"/>
    </xf>
    <xf numFmtId="0" fontId="11" fillId="11" borderId="45" xfId="0" applyFont="1" applyFill="1" applyBorder="1" applyAlignment="1">
      <alignment horizontal="center" vertical="center"/>
    </xf>
    <xf numFmtId="0" fontId="11" fillId="11" borderId="49" xfId="0" applyFont="1" applyFill="1" applyBorder="1" applyAlignment="1">
      <alignment horizontal="center" vertical="center"/>
    </xf>
    <xf numFmtId="2" fontId="6" fillId="11" borderId="48" xfId="0" applyNumberFormat="1" applyFont="1" applyFill="1" applyBorder="1" applyAlignment="1">
      <alignment horizontal="right"/>
    </xf>
    <xf numFmtId="0" fontId="11" fillId="5" borderId="45" xfId="0" applyFont="1" applyFill="1" applyBorder="1" applyAlignment="1">
      <alignment horizontal="center" vertical="center"/>
    </xf>
    <xf numFmtId="0" fontId="11" fillId="5" borderId="49" xfId="0" applyFont="1" applyFill="1" applyBorder="1" applyAlignment="1">
      <alignment horizontal="center" vertical="center"/>
    </xf>
    <xf numFmtId="0" fontId="6" fillId="10" borderId="48" xfId="0" applyFont="1" applyFill="1" applyBorder="1" applyAlignment="1"/>
    <xf numFmtId="0" fontId="6" fillId="5" borderId="48" xfId="0" applyFont="1" applyFill="1" applyBorder="1" applyAlignment="1">
      <alignment vertical="center"/>
    </xf>
    <xf numFmtId="2" fontId="6" fillId="5" borderId="48" xfId="0" applyNumberFormat="1" applyFont="1" applyFill="1" applyBorder="1" applyAlignment="1">
      <alignment horizontal="right" vertical="center"/>
    </xf>
    <xf numFmtId="0" fontId="11" fillId="11" borderId="48" xfId="0" applyFont="1" applyFill="1" applyBorder="1" applyAlignment="1">
      <alignment horizontal="center" vertical="center" wrapText="1"/>
    </xf>
    <xf numFmtId="0" fontId="13" fillId="11" borderId="45" xfId="0" applyFont="1" applyFill="1" applyBorder="1" applyAlignment="1">
      <alignment horizontal="center" vertical="center"/>
    </xf>
    <xf numFmtId="0" fontId="13" fillId="11" borderId="49" xfId="0" applyFont="1" applyFill="1" applyBorder="1" applyAlignment="1">
      <alignment horizontal="center" vertical="center"/>
    </xf>
    <xf numFmtId="0" fontId="6" fillId="11" borderId="48" xfId="0" applyFont="1" applyFill="1" applyBorder="1" applyAlignment="1">
      <alignment vertical="center" wrapText="1"/>
    </xf>
    <xf numFmtId="2" fontId="6" fillId="11" borderId="48" xfId="0" applyNumberFormat="1" applyFont="1" applyFill="1" applyBorder="1" applyAlignment="1">
      <alignment horizontal="right" vertical="center" wrapText="1"/>
    </xf>
    <xf numFmtId="0" fontId="11" fillId="5" borderId="45" xfId="0" applyFont="1" applyFill="1" applyBorder="1" applyAlignment="1">
      <alignment horizontal="left" vertical="center" wrapText="1" indent="1"/>
    </xf>
    <xf numFmtId="0" fontId="11" fillId="5" borderId="49" xfId="0" applyFont="1" applyFill="1" applyBorder="1" applyAlignment="1">
      <alignment horizontal="left" vertical="center" wrapText="1" indent="1"/>
    </xf>
    <xf numFmtId="0" fontId="7" fillId="11" borderId="48" xfId="0" applyFont="1" applyFill="1" applyBorder="1" applyAlignment="1">
      <alignment vertical="center"/>
    </xf>
    <xf numFmtId="0" fontId="6" fillId="5" borderId="48" xfId="0" applyFont="1" applyFill="1" applyBorder="1" applyAlignment="1">
      <alignment vertical="center" wrapText="1"/>
    </xf>
    <xf numFmtId="2" fontId="6" fillId="5" borderId="48" xfId="0" applyNumberFormat="1" applyFont="1" applyFill="1" applyBorder="1" applyAlignment="1">
      <alignment horizontal="right" vertical="center" wrapText="1"/>
    </xf>
    <xf numFmtId="0" fontId="11" fillId="11" borderId="45" xfId="0" applyFont="1" applyFill="1" applyBorder="1" applyAlignment="1">
      <alignment horizontal="center" vertical="center" wrapText="1"/>
    </xf>
    <xf numFmtId="0" fontId="11" fillId="11" borderId="49" xfId="0" applyFont="1" applyFill="1" applyBorder="1" applyAlignment="1">
      <alignment horizontal="center" vertical="center" wrapText="1"/>
    </xf>
    <xf numFmtId="164" fontId="6" fillId="11" borderId="48" xfId="1" applyFont="1" applyFill="1" applyBorder="1" applyAlignment="1">
      <alignment horizontal="right"/>
    </xf>
    <xf numFmtId="2" fontId="6" fillId="11" borderId="48" xfId="0" applyNumberFormat="1" applyFont="1" applyFill="1" applyBorder="1" applyAlignment="1">
      <alignment vertical="center"/>
    </xf>
    <xf numFmtId="164" fontId="6" fillId="11" borderId="48" xfId="1" applyFont="1" applyFill="1" applyBorder="1" applyAlignment="1"/>
    <xf numFmtId="0" fontId="37" fillId="11" borderId="48" xfId="0" applyFont="1" applyFill="1" applyBorder="1" applyAlignment="1">
      <alignment vertical="center"/>
    </xf>
    <xf numFmtId="0" fontId="11" fillId="11" borderId="45" xfId="0" applyFont="1" applyFill="1" applyBorder="1" applyAlignment="1">
      <alignment horizontal="left" vertical="center" indent="1"/>
    </xf>
    <xf numFmtId="0" fontId="11" fillId="11" borderId="49" xfId="0" applyFont="1" applyFill="1" applyBorder="1" applyAlignment="1">
      <alignment horizontal="left" vertical="center" indent="1"/>
    </xf>
    <xf numFmtId="0" fontId="11" fillId="11" borderId="48" xfId="0" applyFont="1" applyFill="1" applyBorder="1" applyAlignment="1">
      <alignment horizontal="left" vertical="center" indent="1"/>
    </xf>
    <xf numFmtId="0" fontId="6" fillId="5" borderId="35" xfId="0" applyFont="1" applyFill="1" applyBorder="1" applyAlignment="1">
      <alignment vertical="center"/>
    </xf>
    <xf numFmtId="2" fontId="6" fillId="5" borderId="35" xfId="0" applyNumberFormat="1" applyFont="1" applyFill="1" applyBorder="1" applyAlignment="1">
      <alignment horizontal="right" vertical="center"/>
    </xf>
    <xf numFmtId="0" fontId="11" fillId="12" borderId="36" xfId="0" applyFont="1" applyFill="1" applyBorder="1" applyAlignment="1">
      <alignment horizontal="center" vertical="center" wrapText="1"/>
    </xf>
    <xf numFmtId="0" fontId="11" fillId="12" borderId="38" xfId="0" applyFont="1" applyFill="1" applyBorder="1" applyAlignment="1">
      <alignment horizontal="center" vertical="center" wrapText="1"/>
    </xf>
    <xf numFmtId="0" fontId="6" fillId="11" borderId="35" xfId="0" applyFont="1" applyFill="1" applyBorder="1" applyAlignment="1">
      <alignment horizontal="left" vertical="center"/>
    </xf>
    <xf numFmtId="2" fontId="6" fillId="11" borderId="35" xfId="0" applyNumberFormat="1" applyFont="1" applyFill="1" applyBorder="1" applyAlignment="1">
      <alignment horizontal="right" vertical="center"/>
    </xf>
    <xf numFmtId="0" fontId="6" fillId="11" borderId="48" xfId="0" applyFont="1" applyFill="1" applyBorder="1" applyAlignment="1">
      <alignment vertical="center"/>
    </xf>
    <xf numFmtId="2" fontId="6" fillId="11" borderId="38" xfId="0" applyNumberFormat="1" applyFont="1" applyFill="1" applyBorder="1" applyAlignment="1">
      <alignment horizontal="right" vertical="center"/>
    </xf>
    <xf numFmtId="0" fontId="11" fillId="12" borderId="25" xfId="0" applyFont="1" applyFill="1" applyBorder="1" applyAlignment="1">
      <alignment horizontal="center" vertical="center" wrapText="1"/>
    </xf>
    <xf numFmtId="0" fontId="11" fillId="12" borderId="26" xfId="0" applyFont="1" applyFill="1" applyBorder="1" applyAlignment="1">
      <alignment horizontal="center" vertical="center" wrapText="1"/>
    </xf>
    <xf numFmtId="0" fontId="6" fillId="11" borderId="29" xfId="0" applyFont="1" applyFill="1" applyBorder="1" applyAlignment="1">
      <alignment horizontal="left" vertical="center"/>
    </xf>
    <xf numFmtId="2" fontId="6" fillId="11" borderId="29" xfId="0" applyNumberFormat="1" applyFont="1" applyFill="1" applyBorder="1" applyAlignment="1">
      <alignment horizontal="right" vertical="center"/>
    </xf>
    <xf numFmtId="2" fontId="6" fillId="11" borderId="32" xfId="0" applyNumberFormat="1" applyFont="1" applyFill="1" applyBorder="1" applyAlignment="1">
      <alignment horizontal="right" vertical="center"/>
    </xf>
    <xf numFmtId="0" fontId="11" fillId="12" borderId="30" xfId="0" applyFont="1" applyFill="1" applyBorder="1" applyAlignment="1">
      <alignment horizontal="center" vertical="center" wrapText="1"/>
    </xf>
    <xf numFmtId="0" fontId="11" fillId="12" borderId="32" xfId="0" applyFont="1" applyFill="1" applyBorder="1" applyAlignment="1">
      <alignment horizontal="center" vertical="center" wrapText="1"/>
    </xf>
    <xf numFmtId="0" fontId="6" fillId="11" borderId="35" xfId="0" applyFont="1" applyFill="1" applyBorder="1" applyAlignment="1">
      <alignment horizontal="center" vertical="center"/>
    </xf>
    <xf numFmtId="0" fontId="13" fillId="11" borderId="45" xfId="0" applyFont="1" applyFill="1" applyBorder="1" applyAlignment="1">
      <alignment horizontal="left" vertical="center" wrapText="1" indent="1"/>
    </xf>
    <xf numFmtId="0" fontId="13" fillId="11" borderId="49" xfId="0" applyFont="1" applyFill="1" applyBorder="1" applyAlignment="1">
      <alignment horizontal="left" vertical="center" wrapText="1" indent="1"/>
    </xf>
    <xf numFmtId="0" fontId="11" fillId="12" borderId="48" xfId="0" applyFont="1" applyFill="1" applyBorder="1" applyAlignment="1">
      <alignment horizontal="center" vertical="center"/>
    </xf>
    <xf numFmtId="0" fontId="11" fillId="12" borderId="35" xfId="0" applyFont="1" applyFill="1" applyBorder="1" applyAlignment="1">
      <alignment horizontal="center" vertical="center" wrapText="1"/>
    </xf>
    <xf numFmtId="0" fontId="6" fillId="11" borderId="29" xfId="0" applyFont="1" applyFill="1" applyBorder="1" applyAlignment="1">
      <alignment horizontal="center" vertical="center"/>
    </xf>
    <xf numFmtId="0" fontId="11" fillId="12" borderId="29" xfId="0" applyFont="1" applyFill="1" applyBorder="1" applyAlignment="1">
      <alignment horizontal="center" vertical="center" wrapText="1"/>
    </xf>
    <xf numFmtId="0" fontId="38" fillId="12" borderId="48" xfId="0" applyFont="1" applyFill="1" applyBorder="1" applyAlignment="1">
      <alignment horizontal="left" vertical="center" indent="1"/>
    </xf>
    <xf numFmtId="0" fontId="6" fillId="12" borderId="48" xfId="0" applyFont="1" applyFill="1" applyBorder="1" applyAlignment="1">
      <alignment vertical="center"/>
    </xf>
    <xf numFmtId="2" fontId="6" fillId="12" borderId="48" xfId="0" applyNumberFormat="1" applyFont="1" applyFill="1" applyBorder="1" applyAlignment="1">
      <alignment vertical="center"/>
    </xf>
    <xf numFmtId="0" fontId="13" fillId="11" borderId="48" xfId="0" applyFont="1" applyFill="1" applyBorder="1" applyAlignment="1">
      <alignment horizontal="left" vertical="center" wrapText="1" indent="1"/>
    </xf>
    <xf numFmtId="2" fontId="6" fillId="11" borderId="48" xfId="0" applyNumberFormat="1" applyFont="1" applyFill="1" applyBorder="1"/>
    <xf numFmtId="0" fontId="6" fillId="11" borderId="48" xfId="0" applyFont="1" applyFill="1" applyBorder="1"/>
    <xf numFmtId="0" fontId="6" fillId="11" borderId="35" xfId="0" applyFont="1" applyFill="1" applyBorder="1"/>
    <xf numFmtId="2" fontId="6" fillId="11" borderId="35" xfId="0" applyNumberFormat="1" applyFont="1" applyFill="1" applyBorder="1"/>
    <xf numFmtId="0" fontId="11" fillId="11" borderId="48" xfId="0" applyFont="1" applyFill="1" applyBorder="1" applyAlignment="1">
      <alignment horizontal="center"/>
    </xf>
    <xf numFmtId="0" fontId="11" fillId="11" borderId="49" xfId="0" applyFont="1" applyFill="1" applyBorder="1" applyAlignment="1">
      <alignment horizontal="center"/>
    </xf>
    <xf numFmtId="0" fontId="6" fillId="11" borderId="48" xfId="0" applyFont="1" applyFill="1" applyBorder="1" applyAlignment="1"/>
    <xf numFmtId="2" fontId="6" fillId="11" borderId="48" xfId="0" applyNumberFormat="1" applyFont="1" applyFill="1" applyBorder="1" applyAlignment="1"/>
    <xf numFmtId="0" fontId="6" fillId="11" borderId="48" xfId="0" applyFont="1" applyFill="1" applyBorder="1" applyAlignment="1">
      <alignment horizontal="left" vertical="center" wrapText="1"/>
    </xf>
    <xf numFmtId="0" fontId="6" fillId="11" borderId="29" xfId="0" applyFont="1" applyFill="1" applyBorder="1"/>
    <xf numFmtId="2" fontId="6" fillId="11" borderId="29" xfId="0" applyNumberFormat="1" applyFont="1" applyFill="1" applyBorder="1"/>
    <xf numFmtId="2" fontId="6" fillId="11" borderId="35" xfId="0" applyNumberFormat="1" applyFont="1" applyFill="1" applyBorder="1" applyAlignment="1">
      <alignment horizontal="left" vertical="center" wrapText="1"/>
    </xf>
    <xf numFmtId="2" fontId="6" fillId="11" borderId="35" xfId="0" applyNumberFormat="1" applyFont="1" applyFill="1" applyBorder="1" applyAlignment="1">
      <alignment horizontal="right" vertical="center" wrapText="1"/>
    </xf>
    <xf numFmtId="0" fontId="11" fillId="11" borderId="48" xfId="0" applyFont="1" applyFill="1" applyBorder="1" applyAlignment="1">
      <alignment vertical="center" wrapText="1"/>
    </xf>
    <xf numFmtId="0" fontId="13" fillId="11" borderId="48" xfId="0" applyFont="1" applyFill="1" applyBorder="1" applyAlignment="1">
      <alignment vertical="center" wrapText="1"/>
    </xf>
    <xf numFmtId="0" fontId="11" fillId="3" borderId="45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center" vertical="center" wrapText="1"/>
    </xf>
    <xf numFmtId="2" fontId="6" fillId="11" borderId="29" xfId="0" applyNumberFormat="1" applyFont="1" applyFill="1" applyBorder="1" applyAlignment="1">
      <alignment horizontal="left" vertical="center" wrapText="1"/>
    </xf>
    <xf numFmtId="2" fontId="6" fillId="11" borderId="29" xfId="0" applyNumberFormat="1" applyFont="1" applyFill="1" applyBorder="1" applyAlignment="1">
      <alignment horizontal="right" vertical="center" wrapText="1"/>
    </xf>
    <xf numFmtId="0" fontId="6" fillId="3" borderId="48" xfId="0" applyFont="1" applyFill="1" applyBorder="1" applyAlignment="1">
      <alignment vertical="center"/>
    </xf>
    <xf numFmtId="2" fontId="6" fillId="3" borderId="48" xfId="0" applyNumberFormat="1" applyFont="1" applyFill="1" applyBorder="1" applyAlignment="1">
      <alignment vertical="center"/>
    </xf>
    <xf numFmtId="0" fontId="37" fillId="11" borderId="48" xfId="0" applyFont="1" applyFill="1" applyBorder="1"/>
    <xf numFmtId="0" fontId="11" fillId="11" borderId="48" xfId="0" applyFont="1" applyFill="1" applyBorder="1" applyAlignment="1">
      <alignment horizontal="center"/>
    </xf>
    <xf numFmtId="0" fontId="6" fillId="3" borderId="35" xfId="0" applyFont="1" applyFill="1" applyBorder="1" applyAlignment="1">
      <alignment vertical="center"/>
    </xf>
    <xf numFmtId="2" fontId="6" fillId="3" borderId="35" xfId="0" applyNumberFormat="1" applyFont="1" applyFill="1" applyBorder="1" applyAlignment="1">
      <alignment vertical="center"/>
    </xf>
    <xf numFmtId="0" fontId="23" fillId="11" borderId="45" xfId="0" applyFont="1" applyFill="1" applyBorder="1" applyAlignment="1">
      <alignment horizontal="center"/>
    </xf>
    <xf numFmtId="0" fontId="23" fillId="11" borderId="49" xfId="0" applyFont="1" applyFill="1" applyBorder="1" applyAlignment="1">
      <alignment horizontal="center"/>
    </xf>
    <xf numFmtId="0" fontId="6" fillId="3" borderId="48" xfId="0" applyFont="1" applyFill="1" applyBorder="1" applyAlignment="1">
      <alignment vertical="center" wrapText="1"/>
    </xf>
    <xf numFmtId="2" fontId="37" fillId="11" borderId="48" xfId="0" applyNumberFormat="1" applyFont="1" applyFill="1" applyBorder="1"/>
    <xf numFmtId="0" fontId="13" fillId="13" borderId="45" xfId="0" applyFont="1" applyFill="1" applyBorder="1" applyAlignment="1">
      <alignment horizontal="center"/>
    </xf>
    <xf numFmtId="0" fontId="13" fillId="13" borderId="49" xfId="0" applyFont="1" applyFill="1" applyBorder="1" applyAlignment="1">
      <alignment horizontal="center"/>
    </xf>
    <xf numFmtId="0" fontId="13" fillId="13" borderId="48" xfId="0" applyFont="1" applyFill="1" applyBorder="1" applyAlignment="1">
      <alignment horizontal="center" vertical="center" wrapText="1"/>
    </xf>
    <xf numFmtId="0" fontId="6" fillId="13" borderId="48" xfId="0" applyFont="1" applyFill="1" applyBorder="1"/>
    <xf numFmtId="0" fontId="6" fillId="13" borderId="48" xfId="0" applyFont="1" applyFill="1" applyBorder="1" applyAlignment="1"/>
    <xf numFmtId="2" fontId="6" fillId="13" borderId="48" xfId="0" applyNumberFormat="1" applyFont="1" applyFill="1" applyBorder="1" applyAlignment="1"/>
    <xf numFmtId="0" fontId="13" fillId="13" borderId="45" xfId="0" applyFont="1" applyFill="1" applyBorder="1" applyAlignment="1">
      <alignment horizontal="center" vertical="center" wrapText="1"/>
    </xf>
    <xf numFmtId="0" fontId="13" fillId="13" borderId="49" xfId="0" applyFont="1" applyFill="1" applyBorder="1" applyAlignment="1">
      <alignment horizontal="center" vertical="center" wrapText="1"/>
    </xf>
    <xf numFmtId="0" fontId="6" fillId="13" borderId="35" xfId="0" applyFont="1" applyFill="1" applyBorder="1" applyAlignment="1">
      <alignment horizontal="left" vertical="center"/>
    </xf>
    <xf numFmtId="2" fontId="6" fillId="13" borderId="35" xfId="0" applyNumberFormat="1" applyFont="1" applyFill="1" applyBorder="1" applyAlignment="1">
      <alignment horizontal="right" vertical="center"/>
    </xf>
    <xf numFmtId="0" fontId="6" fillId="13" borderId="48" xfId="0" applyFont="1" applyFill="1" applyBorder="1" applyAlignment="1">
      <alignment vertical="center"/>
    </xf>
    <xf numFmtId="2" fontId="6" fillId="13" borderId="48" xfId="0" applyNumberFormat="1" applyFont="1" applyFill="1" applyBorder="1" applyAlignment="1">
      <alignment vertical="center"/>
    </xf>
    <xf numFmtId="0" fontId="6" fillId="13" borderId="29" xfId="0" applyFont="1" applyFill="1" applyBorder="1" applyAlignment="1">
      <alignment horizontal="left" vertical="center"/>
    </xf>
    <xf numFmtId="2" fontId="6" fillId="13" borderId="29" xfId="0" applyNumberFormat="1" applyFont="1" applyFill="1" applyBorder="1" applyAlignment="1">
      <alignment horizontal="right" vertical="center"/>
    </xf>
    <xf numFmtId="2" fontId="6" fillId="13" borderId="35" xfId="0" applyNumberFormat="1" applyFont="1" applyFill="1" applyBorder="1" applyAlignment="1">
      <alignment horizontal="left"/>
    </xf>
    <xf numFmtId="2" fontId="6" fillId="13" borderId="35" xfId="0" applyNumberFormat="1" applyFont="1" applyFill="1" applyBorder="1" applyAlignment="1">
      <alignment horizontal="right"/>
    </xf>
    <xf numFmtId="2" fontId="6" fillId="13" borderId="29" xfId="0" applyNumberFormat="1" applyFont="1" applyFill="1" applyBorder="1" applyAlignment="1">
      <alignment horizontal="left"/>
    </xf>
    <xf numFmtId="2" fontId="6" fillId="13" borderId="29" xfId="0" applyNumberFormat="1" applyFont="1" applyFill="1" applyBorder="1" applyAlignment="1">
      <alignment horizontal="right"/>
    </xf>
    <xf numFmtId="0" fontId="13" fillId="13" borderId="48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0" fontId="6" fillId="3" borderId="61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4" fontId="7" fillId="3" borderId="45" xfId="0" applyNumberFormat="1" applyFont="1" applyFill="1" applyBorder="1" applyAlignment="1">
      <alignment horizontal="center" vertical="center" wrapText="1"/>
    </xf>
    <xf numFmtId="4" fontId="7" fillId="3" borderId="46" xfId="0" applyNumberFormat="1" applyFont="1" applyFill="1" applyBorder="1" applyAlignment="1">
      <alignment horizontal="center" vertical="center" wrapText="1"/>
    </xf>
    <xf numFmtId="4" fontId="7" fillId="3" borderId="49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4" fontId="7" fillId="4" borderId="11" xfId="0" applyNumberFormat="1" applyFont="1" applyFill="1" applyBorder="1" applyAlignment="1">
      <alignment horizontal="center" vertical="center" wrapText="1"/>
    </xf>
    <xf numFmtId="4" fontId="7" fillId="4" borderId="11" xfId="0" applyNumberFormat="1" applyFont="1" applyFill="1" applyBorder="1" applyAlignment="1">
      <alignment horizontal="center" vertical="center"/>
    </xf>
    <xf numFmtId="4" fontId="39" fillId="4" borderId="11" xfId="0" applyNumberFormat="1" applyFont="1" applyFill="1" applyBorder="1" applyAlignment="1">
      <alignment horizontal="center" vertical="center" wrapText="1"/>
    </xf>
    <xf numFmtId="4" fontId="39" fillId="4" borderId="12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 wrapText="1"/>
    </xf>
    <xf numFmtId="0" fontId="7" fillId="5" borderId="21" xfId="0" applyFont="1" applyFill="1" applyBorder="1" applyAlignment="1">
      <alignment horizontal="center" wrapText="1"/>
    </xf>
    <xf numFmtId="0" fontId="7" fillId="5" borderId="18" xfId="0" applyFont="1" applyFill="1" applyBorder="1" applyAlignment="1">
      <alignment horizontal="center" wrapText="1"/>
    </xf>
    <xf numFmtId="0" fontId="7" fillId="5" borderId="18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0" fontId="7" fillId="5" borderId="26" xfId="0" applyFont="1" applyFill="1" applyBorder="1" applyAlignment="1">
      <alignment horizontal="center" wrapText="1"/>
    </xf>
    <xf numFmtId="0" fontId="7" fillId="5" borderId="24" xfId="0" applyFont="1" applyFill="1" applyBorder="1" applyAlignment="1">
      <alignment horizontal="center" wrapText="1"/>
    </xf>
    <xf numFmtId="0" fontId="7" fillId="5" borderId="24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13" fillId="5" borderId="33" xfId="0" applyFont="1" applyFill="1" applyBorder="1" applyAlignment="1">
      <alignment horizontal="center" vertical="center" wrapText="1"/>
    </xf>
    <xf numFmtId="0" fontId="13" fillId="6" borderId="36" xfId="0" applyFont="1" applyFill="1" applyBorder="1" applyAlignment="1">
      <alignment horizontal="center" vertical="center" wrapText="1"/>
    </xf>
    <xf numFmtId="0" fontId="13" fillId="6" borderId="37" xfId="0" applyFont="1" applyFill="1" applyBorder="1" applyAlignment="1">
      <alignment horizontal="center" vertical="center" wrapText="1"/>
    </xf>
    <xf numFmtId="0" fontId="13" fillId="6" borderId="38" xfId="0" applyFont="1" applyFill="1" applyBorder="1" applyAlignment="1">
      <alignment horizontal="center" vertical="center" wrapText="1"/>
    </xf>
    <xf numFmtId="0" fontId="13" fillId="6" borderId="35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horizontal="left" vertical="center" indent="1"/>
    </xf>
    <xf numFmtId="0" fontId="13" fillId="7" borderId="18" xfId="0" applyFont="1" applyFill="1" applyBorder="1" applyAlignment="1">
      <alignment horizontal="left" vertical="center" indent="1"/>
    </xf>
    <xf numFmtId="0" fontId="7" fillId="7" borderId="18" xfId="0" quotePrefix="1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3" fontId="7" fillId="7" borderId="18" xfId="0" applyNumberFormat="1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44" xfId="0" applyFont="1" applyFill="1" applyBorder="1" applyAlignment="1">
      <alignment horizontal="center" vertical="center"/>
    </xf>
    <xf numFmtId="0" fontId="13" fillId="7" borderId="34" xfId="0" applyFont="1" applyFill="1" applyBorder="1" applyAlignment="1">
      <alignment horizontal="left" vertical="center" indent="1"/>
    </xf>
    <xf numFmtId="0" fontId="13" fillId="7" borderId="35" xfId="0" applyFont="1" applyFill="1" applyBorder="1" applyAlignment="1">
      <alignment horizontal="left" vertical="center" indent="1"/>
    </xf>
    <xf numFmtId="0" fontId="7" fillId="7" borderId="35" xfId="0" applyFont="1" applyFill="1" applyBorder="1" applyAlignment="1">
      <alignment horizontal="center" vertical="center"/>
    </xf>
    <xf numFmtId="0" fontId="7" fillId="7" borderId="35" xfId="0" quotePrefix="1" applyFont="1" applyFill="1" applyBorder="1" applyAlignment="1">
      <alignment horizontal="center" vertical="center"/>
    </xf>
    <xf numFmtId="0" fontId="7" fillId="7" borderId="45" xfId="0" applyFont="1" applyFill="1" applyBorder="1" applyAlignment="1">
      <alignment horizontal="center"/>
    </xf>
    <xf numFmtId="0" fontId="7" fillId="7" borderId="46" xfId="0" applyFont="1" applyFill="1" applyBorder="1" applyAlignment="1">
      <alignment horizontal="center"/>
    </xf>
    <xf numFmtId="0" fontId="7" fillId="7" borderId="47" xfId="0" applyFont="1" applyFill="1" applyBorder="1" applyAlignment="1">
      <alignment horizontal="center"/>
    </xf>
    <xf numFmtId="0" fontId="13" fillId="8" borderId="34" xfId="0" applyFont="1" applyFill="1" applyBorder="1" applyAlignment="1">
      <alignment horizontal="left" vertical="center" indent="1"/>
    </xf>
    <xf numFmtId="0" fontId="13" fillId="8" borderId="35" xfId="0" applyFont="1" applyFill="1" applyBorder="1" applyAlignment="1">
      <alignment horizontal="left" vertical="center" indent="1"/>
    </xf>
    <xf numFmtId="0" fontId="7" fillId="8" borderId="35" xfId="0" quotePrefix="1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center" vertical="center"/>
    </xf>
    <xf numFmtId="0" fontId="7" fillId="8" borderId="46" xfId="0" applyFont="1" applyFill="1" applyBorder="1" applyAlignment="1">
      <alignment horizontal="center" vertical="center"/>
    </xf>
    <xf numFmtId="0" fontId="7" fillId="8" borderId="47" xfId="0" applyFont="1" applyFill="1" applyBorder="1" applyAlignment="1">
      <alignment horizontal="center" vertical="center"/>
    </xf>
    <xf numFmtId="0" fontId="7" fillId="7" borderId="45" xfId="0" applyFont="1" applyFill="1" applyBorder="1" applyAlignment="1">
      <alignment horizontal="center" vertical="center"/>
    </xf>
    <xf numFmtId="0" fontId="7" fillId="7" borderId="46" xfId="0" applyFont="1" applyFill="1" applyBorder="1" applyAlignment="1">
      <alignment horizontal="center" vertical="center"/>
    </xf>
    <xf numFmtId="0" fontId="7" fillId="7" borderId="47" xfId="0" applyFont="1" applyFill="1" applyBorder="1" applyAlignment="1">
      <alignment horizontal="center" vertical="center"/>
    </xf>
    <xf numFmtId="2" fontId="7" fillId="8" borderId="45" xfId="0" applyNumberFormat="1" applyFont="1" applyFill="1" applyBorder="1" applyAlignment="1">
      <alignment horizontal="center" vertical="center"/>
    </xf>
    <xf numFmtId="2" fontId="7" fillId="8" borderId="46" xfId="0" applyNumberFormat="1" applyFont="1" applyFill="1" applyBorder="1" applyAlignment="1">
      <alignment horizontal="center" vertical="center"/>
    </xf>
    <xf numFmtId="2" fontId="7" fillId="8" borderId="47" xfId="0" applyNumberFormat="1" applyFont="1" applyFill="1" applyBorder="1" applyAlignment="1">
      <alignment horizontal="center" vertical="center"/>
    </xf>
    <xf numFmtId="0" fontId="13" fillId="8" borderId="48" xfId="0" applyFont="1" applyFill="1" applyBorder="1" applyAlignment="1">
      <alignment horizontal="left" vertical="center" indent="1"/>
    </xf>
    <xf numFmtId="0" fontId="7" fillId="8" borderId="48" xfId="0" quotePrefix="1" applyFont="1" applyFill="1" applyBorder="1" applyAlignment="1">
      <alignment horizontal="center" vertical="center"/>
    </xf>
    <xf numFmtId="0" fontId="7" fillId="8" borderId="48" xfId="0" applyFont="1" applyFill="1" applyBorder="1" applyAlignment="1">
      <alignment horizontal="center" vertical="center"/>
    </xf>
    <xf numFmtId="2" fontId="7" fillId="8" borderId="48" xfId="0" applyNumberFormat="1" applyFont="1" applyFill="1" applyBorder="1" applyAlignment="1">
      <alignment horizontal="center" vertical="center"/>
    </xf>
    <xf numFmtId="0" fontId="18" fillId="18" borderId="59" xfId="0" applyFont="1" applyFill="1" applyBorder="1" applyAlignment="1">
      <alignment horizontal="left" vertical="center" indent="1"/>
    </xf>
    <xf numFmtId="0" fontId="18" fillId="18" borderId="1" xfId="0" applyFont="1" applyFill="1" applyBorder="1" applyAlignment="1">
      <alignment horizontal="center" vertical="center"/>
    </xf>
    <xf numFmtId="4" fontId="18" fillId="18" borderId="3" xfId="0" applyNumberFormat="1" applyFont="1" applyFill="1" applyBorder="1" applyAlignment="1">
      <alignment horizontal="right" vertical="center" indent="1"/>
    </xf>
  </cellXfs>
  <cellStyles count="3">
    <cellStyle name="Dziesiętny 2" xfId="1" xr:uid="{E5D3CCF8-3F0F-4F5A-A724-1B29D99676D1}"/>
    <cellStyle name="Normalny" xfId="0" builtinId="0"/>
    <cellStyle name="Normalny 5" xfId="2" xr:uid="{EB374EE6-DAAC-47DF-B8B0-033AD1FC719E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alignment horizontal="left" vertical="center" textRotation="0" wrapText="1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mruColors>
      <color rgb="FFCCFFCC"/>
      <color rgb="FF000000"/>
      <color rgb="FFD1EDFF"/>
      <color rgb="FFCDECFF"/>
      <color rgb="FFCCECFF"/>
      <color rgb="FFFFFFCC"/>
      <color rgb="FFFFECB7"/>
      <color rgb="FF99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E77367-8EB0-4C78-9419-82D0DCB75B9B}" name="Tabela1" displayName="Tabela1" ref="A2:D34" totalsRowShown="0" headerRowDxfId="1" dataDxfId="0" headerRowBorderDxfId="8" tableBorderDxfId="7" totalsRowBorderDxfId="6">
  <tableColumns count="4">
    <tableColumn id="1" xr3:uid="{00000000-0010-0000-0000-000001000000}" name="Usługa/firma   (zł/godz)" dataDxfId="5"/>
    <tableColumn id="4" xr3:uid="{00000000-0010-0000-0000-000004000000}" name="SKR Rybno" dataDxfId="4"/>
    <tableColumn id="5" xr3:uid="{00000000-0010-0000-0000-000005000000}" name="SKR Rudzienice (ceny netto)" dataDxfId="3"/>
    <tableColumn id="6" xr3:uid="{00000000-0010-0000-0000-000006000000}" name="Agroperfekt Kisielice" dataDxfId="2"/>
  </tableColumns>
  <tableStyleInfo name="TableStyleMedium2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DEA78-A22D-4AE7-AA26-341054E6A9E3}">
  <dimension ref="A1:AW37"/>
  <sheetViews>
    <sheetView zoomScaleNormal="100" workbookViewId="0">
      <selection activeCell="AU7" sqref="AU7"/>
    </sheetView>
  </sheetViews>
  <sheetFormatPr defaultColWidth="34.33203125" defaultRowHeight="13.8" x14ac:dyDescent="0.3"/>
  <cols>
    <col min="1" max="2" width="2" style="2" customWidth="1"/>
    <col min="3" max="3" width="7.109375" style="2" customWidth="1"/>
    <col min="4" max="9" width="2" style="2" customWidth="1"/>
    <col min="10" max="10" width="1.88671875" style="2" customWidth="1"/>
    <col min="11" max="11" width="2.6640625" style="2" hidden="1" customWidth="1"/>
    <col min="12" max="12" width="0.5546875" style="2" hidden="1" customWidth="1"/>
    <col min="13" max="15" width="2" style="2" customWidth="1"/>
    <col min="16" max="16" width="0.33203125" style="2" customWidth="1"/>
    <col min="17" max="17" width="1.44140625" style="2" hidden="1" customWidth="1"/>
    <col min="18" max="18" width="5.109375" style="2" customWidth="1"/>
    <col min="19" max="104" width="2" style="2" customWidth="1"/>
    <col min="105" max="16384" width="34.33203125" style="2"/>
  </cols>
  <sheetData>
    <row r="1" spans="1:48" ht="16.8" thickBot="1" x14ac:dyDescent="0.45">
      <c r="A1" s="1" t="s">
        <v>0</v>
      </c>
      <c r="AO1" s="165" t="s">
        <v>448</v>
      </c>
      <c r="AP1" s="165"/>
      <c r="AQ1" s="165"/>
      <c r="AR1" s="165"/>
      <c r="AS1" s="165"/>
      <c r="AT1" s="165"/>
      <c r="AU1" s="165"/>
      <c r="AV1" s="164"/>
    </row>
    <row r="2" spans="1:48" s="3" customFormat="1" ht="68.25" customHeight="1" thickBot="1" x14ac:dyDescent="0.35">
      <c r="A2" s="200" t="s">
        <v>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195" t="s">
        <v>2</v>
      </c>
      <c r="T2" s="201"/>
      <c r="U2" s="201"/>
      <c r="V2" s="201"/>
      <c r="W2" s="195" t="s">
        <v>3</v>
      </c>
      <c r="X2" s="201"/>
      <c r="Y2" s="201"/>
      <c r="Z2" s="201"/>
      <c r="AA2" s="195" t="s">
        <v>4</v>
      </c>
      <c r="AB2" s="201"/>
      <c r="AC2" s="201"/>
      <c r="AD2" s="201"/>
      <c r="AE2" s="201"/>
      <c r="AF2" s="195" t="s">
        <v>5</v>
      </c>
      <c r="AG2" s="195"/>
      <c r="AH2" s="195"/>
      <c r="AI2" s="195"/>
      <c r="AJ2" s="195"/>
      <c r="AK2" s="195" t="s">
        <v>6</v>
      </c>
      <c r="AL2" s="195"/>
      <c r="AM2" s="195"/>
      <c r="AN2" s="195"/>
      <c r="AO2" s="195"/>
      <c r="AP2" s="195"/>
      <c r="AQ2" s="195" t="s">
        <v>7</v>
      </c>
      <c r="AR2" s="195"/>
      <c r="AS2" s="195"/>
      <c r="AT2" s="195"/>
      <c r="AU2" s="195"/>
      <c r="AV2" s="196"/>
    </row>
    <row r="3" spans="1:48" s="4" customFormat="1" ht="28.2" customHeight="1" x14ac:dyDescent="0.3">
      <c r="A3" s="444" t="s">
        <v>8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6">
        <v>0.4</v>
      </c>
      <c r="T3" s="447"/>
      <c r="U3" s="447"/>
      <c r="V3" s="448"/>
      <c r="W3" s="446">
        <v>0.12</v>
      </c>
      <c r="X3" s="447"/>
      <c r="Y3" s="447"/>
      <c r="Z3" s="448"/>
      <c r="AA3" s="446">
        <v>0.3</v>
      </c>
      <c r="AB3" s="447"/>
      <c r="AC3" s="447"/>
      <c r="AD3" s="447"/>
      <c r="AE3" s="448"/>
      <c r="AF3" s="446">
        <v>1.81</v>
      </c>
      <c r="AG3" s="447"/>
      <c r="AH3" s="447"/>
      <c r="AI3" s="447"/>
      <c r="AJ3" s="448"/>
      <c r="AK3" s="446" t="s">
        <v>9</v>
      </c>
      <c r="AL3" s="447"/>
      <c r="AM3" s="447"/>
      <c r="AN3" s="447"/>
      <c r="AO3" s="447"/>
      <c r="AP3" s="448"/>
      <c r="AQ3" s="197"/>
      <c r="AR3" s="198"/>
      <c r="AS3" s="198"/>
      <c r="AT3" s="198"/>
      <c r="AU3" s="198"/>
      <c r="AV3" s="199"/>
    </row>
    <row r="4" spans="1:48" s="4" customFormat="1" ht="27" customHeight="1" x14ac:dyDescent="0.3">
      <c r="A4" s="449" t="s">
        <v>329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1"/>
      <c r="S4" s="135"/>
      <c r="T4" s="136"/>
      <c r="U4" s="136"/>
      <c r="V4" s="137"/>
      <c r="W4" s="135"/>
      <c r="X4" s="136"/>
      <c r="Y4" s="136"/>
      <c r="Z4" s="137"/>
      <c r="AA4" s="135"/>
      <c r="AB4" s="136"/>
      <c r="AC4" s="136"/>
      <c r="AD4" s="136"/>
      <c r="AE4" s="137"/>
      <c r="AF4" s="452">
        <v>1.81</v>
      </c>
      <c r="AG4" s="453"/>
      <c r="AH4" s="453"/>
      <c r="AI4" s="453"/>
      <c r="AJ4" s="454"/>
      <c r="AK4" s="135"/>
      <c r="AL4" s="136"/>
      <c r="AM4" s="136"/>
      <c r="AN4" s="136"/>
      <c r="AO4" s="136"/>
      <c r="AP4" s="137"/>
      <c r="AQ4" s="226"/>
      <c r="AR4" s="227"/>
      <c r="AS4" s="227"/>
      <c r="AT4" s="227"/>
      <c r="AU4" s="227"/>
      <c r="AV4" s="228"/>
    </row>
    <row r="5" spans="1:48" s="4" customFormat="1" ht="60" customHeight="1" thickBot="1" x14ac:dyDescent="0.35">
      <c r="A5" s="455" t="s">
        <v>10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7">
        <v>0.11</v>
      </c>
      <c r="T5" s="458"/>
      <c r="U5" s="458"/>
      <c r="V5" s="458"/>
      <c r="W5" s="457">
        <v>0.1</v>
      </c>
      <c r="X5" s="458"/>
      <c r="Y5" s="458"/>
      <c r="Z5" s="458"/>
      <c r="AA5" s="457" t="s">
        <v>11</v>
      </c>
      <c r="AB5" s="458"/>
      <c r="AC5" s="458"/>
      <c r="AD5" s="458"/>
      <c r="AE5" s="458"/>
      <c r="AF5" s="457">
        <v>1.82</v>
      </c>
      <c r="AG5" s="457"/>
      <c r="AH5" s="457"/>
      <c r="AI5" s="457"/>
      <c r="AJ5" s="457"/>
      <c r="AK5" s="457" t="s">
        <v>12</v>
      </c>
      <c r="AL5" s="457"/>
      <c r="AM5" s="457"/>
      <c r="AN5" s="457"/>
      <c r="AO5" s="457"/>
      <c r="AP5" s="457"/>
      <c r="AQ5" s="459" t="s">
        <v>13</v>
      </c>
      <c r="AR5" s="459"/>
      <c r="AS5" s="459"/>
      <c r="AT5" s="459"/>
      <c r="AU5" s="459"/>
      <c r="AV5" s="460"/>
    </row>
    <row r="6" spans="1:48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6.8" thickBot="1" x14ac:dyDescent="0.45">
      <c r="A7" s="5" t="s">
        <v>14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75"/>
      <c r="AR7" s="4"/>
      <c r="AS7" s="4"/>
      <c r="AT7" s="4"/>
      <c r="AU7" s="4"/>
      <c r="AV7" s="6" t="s">
        <v>449</v>
      </c>
    </row>
    <row r="8" spans="1:48" s="7" customFormat="1" ht="78.75" customHeight="1" thickBot="1" x14ac:dyDescent="0.35">
      <c r="A8" s="202" t="s">
        <v>15</v>
      </c>
      <c r="B8" s="203"/>
      <c r="C8" s="203"/>
      <c r="D8" s="461" t="s">
        <v>16</v>
      </c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3"/>
      <c r="U8" s="464" t="s">
        <v>17</v>
      </c>
      <c r="V8" s="465"/>
      <c r="W8" s="465"/>
      <c r="X8" s="465"/>
      <c r="Y8" s="465"/>
      <c r="Z8" s="465"/>
      <c r="AA8" s="465"/>
      <c r="AB8" s="461" t="s">
        <v>18</v>
      </c>
      <c r="AC8" s="462"/>
      <c r="AD8" s="462"/>
      <c r="AE8" s="462"/>
      <c r="AF8" s="462"/>
      <c r="AG8" s="462"/>
      <c r="AH8" s="462"/>
      <c r="AI8" s="462"/>
      <c r="AJ8" s="462"/>
      <c r="AK8" s="462"/>
      <c r="AL8" s="462"/>
      <c r="AM8" s="462"/>
      <c r="AN8" s="462"/>
      <c r="AO8" s="462"/>
      <c r="AP8" s="462"/>
      <c r="AQ8" s="462"/>
      <c r="AR8" s="462"/>
      <c r="AS8" s="462"/>
      <c r="AT8" s="462"/>
      <c r="AU8" s="462"/>
      <c r="AV8" s="466"/>
    </row>
    <row r="9" spans="1:48" ht="30" customHeight="1" x14ac:dyDescent="0.3">
      <c r="A9" s="204" t="s">
        <v>19</v>
      </c>
      <c r="B9" s="205"/>
      <c r="C9" s="205"/>
      <c r="D9" s="467" t="s">
        <v>20</v>
      </c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9"/>
      <c r="U9" s="470" t="s">
        <v>20</v>
      </c>
      <c r="V9" s="471"/>
      <c r="W9" s="471"/>
      <c r="X9" s="471"/>
      <c r="Y9" s="471"/>
      <c r="Z9" s="471"/>
      <c r="AA9" s="471"/>
      <c r="AB9" s="472" t="s">
        <v>450</v>
      </c>
      <c r="AC9" s="473"/>
      <c r="AD9" s="473"/>
      <c r="AE9" s="473"/>
      <c r="AF9" s="473"/>
      <c r="AG9" s="473"/>
      <c r="AH9" s="473"/>
      <c r="AI9" s="473"/>
      <c r="AJ9" s="473"/>
      <c r="AK9" s="473"/>
      <c r="AL9" s="473"/>
      <c r="AM9" s="473"/>
      <c r="AN9" s="473"/>
      <c r="AO9" s="473"/>
      <c r="AP9" s="473"/>
      <c r="AQ9" s="473"/>
      <c r="AR9" s="473"/>
      <c r="AS9" s="473"/>
      <c r="AT9" s="473"/>
      <c r="AU9" s="473"/>
      <c r="AV9" s="474"/>
    </row>
    <row r="10" spans="1:48" ht="30.75" customHeight="1" x14ac:dyDescent="0.3">
      <c r="A10" s="206"/>
      <c r="B10" s="207"/>
      <c r="C10" s="207"/>
      <c r="D10" s="475"/>
      <c r="E10" s="476"/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476"/>
      <c r="Q10" s="476"/>
      <c r="R10" s="476"/>
      <c r="S10" s="476"/>
      <c r="T10" s="477"/>
      <c r="U10" s="478"/>
      <c r="V10" s="479"/>
      <c r="W10" s="479"/>
      <c r="X10" s="479"/>
      <c r="Y10" s="479"/>
      <c r="Z10" s="479"/>
      <c r="AA10" s="479"/>
      <c r="AB10" s="480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1"/>
      <c r="AO10" s="481"/>
      <c r="AP10" s="481"/>
      <c r="AQ10" s="481"/>
      <c r="AR10" s="481"/>
      <c r="AS10" s="481"/>
      <c r="AT10" s="481"/>
      <c r="AU10" s="481"/>
      <c r="AV10" s="482"/>
    </row>
    <row r="11" spans="1:48" ht="30" hidden="1" customHeight="1" x14ac:dyDescent="0.3">
      <c r="A11" s="206"/>
      <c r="B11" s="207"/>
      <c r="C11" s="207"/>
      <c r="D11" s="480"/>
      <c r="E11" s="481"/>
      <c r="F11" s="481"/>
      <c r="G11" s="481"/>
      <c r="H11" s="481"/>
      <c r="I11" s="481"/>
      <c r="J11" s="481"/>
      <c r="K11" s="481"/>
      <c r="L11" s="481"/>
      <c r="M11" s="481"/>
      <c r="N11" s="481"/>
      <c r="O11" s="481"/>
      <c r="P11" s="481"/>
      <c r="Q11" s="481"/>
      <c r="R11" s="481"/>
      <c r="S11" s="481"/>
      <c r="T11" s="483"/>
      <c r="U11" s="484" t="s">
        <v>21</v>
      </c>
      <c r="V11" s="485"/>
      <c r="W11" s="485"/>
      <c r="X11" s="485"/>
      <c r="Y11" s="485"/>
      <c r="Z11" s="485"/>
      <c r="AA11" s="485"/>
      <c r="AB11" s="480" t="s">
        <v>22</v>
      </c>
      <c r="AC11" s="481"/>
      <c r="AD11" s="481"/>
      <c r="AE11" s="481"/>
      <c r="AF11" s="481"/>
      <c r="AG11" s="481"/>
      <c r="AH11" s="481"/>
      <c r="AI11" s="481"/>
      <c r="AJ11" s="481"/>
      <c r="AK11" s="481"/>
      <c r="AL11" s="481"/>
      <c r="AM11" s="481"/>
      <c r="AN11" s="481"/>
      <c r="AO11" s="481"/>
      <c r="AP11" s="481"/>
      <c r="AQ11" s="481"/>
      <c r="AR11" s="481"/>
      <c r="AS11" s="481"/>
      <c r="AT11" s="481"/>
      <c r="AU11" s="481"/>
      <c r="AV11" s="482"/>
    </row>
    <row r="12" spans="1:48" ht="3" hidden="1" customHeight="1" x14ac:dyDescent="0.3">
      <c r="A12" s="208"/>
      <c r="B12" s="209"/>
      <c r="C12" s="209"/>
      <c r="D12" s="486"/>
      <c r="E12" s="487"/>
      <c r="F12" s="487"/>
      <c r="G12" s="487"/>
      <c r="H12" s="487"/>
      <c r="I12" s="487"/>
      <c r="J12" s="487"/>
      <c r="K12" s="487"/>
      <c r="L12" s="487"/>
      <c r="M12" s="487"/>
      <c r="N12" s="487"/>
      <c r="O12" s="487"/>
      <c r="P12" s="487"/>
      <c r="Q12" s="487"/>
      <c r="R12" s="487"/>
      <c r="S12" s="487"/>
      <c r="T12" s="488"/>
      <c r="U12" s="489"/>
      <c r="V12" s="490"/>
      <c r="W12" s="490"/>
      <c r="X12" s="490"/>
      <c r="Y12" s="490"/>
      <c r="Z12" s="490"/>
      <c r="AA12" s="490"/>
      <c r="AB12" s="491"/>
      <c r="AC12" s="492"/>
      <c r="AD12" s="492"/>
      <c r="AE12" s="492"/>
      <c r="AF12" s="492"/>
      <c r="AG12" s="492"/>
      <c r="AH12" s="492"/>
      <c r="AI12" s="492"/>
      <c r="AJ12" s="492"/>
      <c r="AK12" s="492"/>
      <c r="AL12" s="492"/>
      <c r="AM12" s="492"/>
      <c r="AN12" s="492"/>
      <c r="AO12" s="492"/>
      <c r="AP12" s="492"/>
      <c r="AQ12" s="492"/>
      <c r="AR12" s="492"/>
      <c r="AS12" s="492"/>
      <c r="AT12" s="492"/>
      <c r="AU12" s="492"/>
      <c r="AV12" s="493"/>
    </row>
    <row r="13" spans="1:48" ht="28.5" customHeight="1" x14ac:dyDescent="0.3">
      <c r="A13" s="220" t="s">
        <v>23</v>
      </c>
      <c r="B13" s="221"/>
      <c r="C13" s="221"/>
      <c r="D13" s="494" t="s">
        <v>24</v>
      </c>
      <c r="E13" s="495"/>
      <c r="F13" s="495"/>
      <c r="G13" s="495"/>
      <c r="H13" s="495"/>
      <c r="I13" s="495"/>
      <c r="J13" s="495"/>
      <c r="K13" s="495"/>
      <c r="L13" s="495"/>
      <c r="M13" s="495"/>
      <c r="N13" s="495"/>
      <c r="O13" s="495"/>
      <c r="P13" s="495"/>
      <c r="Q13" s="495"/>
      <c r="R13" s="495"/>
      <c r="S13" s="495"/>
      <c r="T13" s="496"/>
      <c r="U13" s="497" t="s">
        <v>25</v>
      </c>
      <c r="V13" s="497"/>
      <c r="W13" s="497"/>
      <c r="X13" s="497"/>
      <c r="Y13" s="497"/>
      <c r="Z13" s="497"/>
      <c r="AA13" s="497"/>
      <c r="AB13" s="498"/>
      <c r="AC13" s="499"/>
      <c r="AD13" s="499"/>
      <c r="AE13" s="499"/>
      <c r="AF13" s="499"/>
      <c r="AG13" s="499"/>
      <c r="AH13" s="499"/>
      <c r="AI13" s="499"/>
      <c r="AJ13" s="499"/>
      <c r="AK13" s="499"/>
      <c r="AL13" s="499"/>
      <c r="AM13" s="499"/>
      <c r="AN13" s="499"/>
      <c r="AO13" s="499"/>
      <c r="AP13" s="499"/>
      <c r="AQ13" s="499"/>
      <c r="AR13" s="499"/>
      <c r="AS13" s="499"/>
      <c r="AT13" s="499"/>
      <c r="AU13" s="499"/>
      <c r="AV13" s="500"/>
    </row>
    <row r="14" spans="1:48" ht="41.25" customHeight="1" x14ac:dyDescent="0.3">
      <c r="A14" s="222"/>
      <c r="B14" s="223"/>
      <c r="C14" s="223"/>
      <c r="D14" s="501" t="s">
        <v>475</v>
      </c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503"/>
      <c r="U14" s="504" t="s">
        <v>453</v>
      </c>
      <c r="V14" s="505"/>
      <c r="W14" s="505"/>
      <c r="X14" s="505"/>
      <c r="Y14" s="505"/>
      <c r="Z14" s="505"/>
      <c r="AA14" s="505"/>
      <c r="AB14" s="501" t="s">
        <v>389</v>
      </c>
      <c r="AC14" s="502"/>
      <c r="AD14" s="502"/>
      <c r="AE14" s="502"/>
      <c r="AF14" s="502"/>
      <c r="AG14" s="502"/>
      <c r="AH14" s="502"/>
      <c r="AI14" s="502"/>
      <c r="AJ14" s="502"/>
      <c r="AK14" s="502"/>
      <c r="AL14" s="502"/>
      <c r="AM14" s="502"/>
      <c r="AN14" s="502"/>
      <c r="AO14" s="502"/>
      <c r="AP14" s="502"/>
      <c r="AQ14" s="502"/>
      <c r="AR14" s="502"/>
      <c r="AS14" s="502"/>
      <c r="AT14" s="502"/>
      <c r="AU14" s="502"/>
      <c r="AV14" s="506"/>
    </row>
    <row r="15" spans="1:48" ht="35.25" customHeight="1" x14ac:dyDescent="0.3">
      <c r="A15" s="222"/>
      <c r="B15" s="223"/>
      <c r="C15" s="223"/>
      <c r="D15" s="501" t="s">
        <v>476</v>
      </c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503"/>
      <c r="U15" s="504" t="s">
        <v>454</v>
      </c>
      <c r="V15" s="505"/>
      <c r="W15" s="505"/>
      <c r="X15" s="505"/>
      <c r="Y15" s="505"/>
      <c r="Z15" s="505"/>
      <c r="AA15" s="505"/>
      <c r="AB15" s="501" t="s">
        <v>390</v>
      </c>
      <c r="AC15" s="502"/>
      <c r="AD15" s="502"/>
      <c r="AE15" s="502"/>
      <c r="AF15" s="502"/>
      <c r="AG15" s="502"/>
      <c r="AH15" s="502"/>
      <c r="AI15" s="502"/>
      <c r="AJ15" s="502"/>
      <c r="AK15" s="502"/>
      <c r="AL15" s="502"/>
      <c r="AM15" s="502"/>
      <c r="AN15" s="502"/>
      <c r="AO15" s="502"/>
      <c r="AP15" s="502"/>
      <c r="AQ15" s="502"/>
      <c r="AR15" s="502"/>
      <c r="AS15" s="502"/>
      <c r="AT15" s="502"/>
      <c r="AU15" s="502"/>
      <c r="AV15" s="506"/>
    </row>
    <row r="16" spans="1:48" ht="42" customHeight="1" x14ac:dyDescent="0.3">
      <c r="A16" s="224"/>
      <c r="B16" s="225"/>
      <c r="C16" s="225"/>
      <c r="D16" s="507"/>
      <c r="E16" s="508"/>
      <c r="F16" s="508"/>
      <c r="G16" s="508"/>
      <c r="H16" s="508"/>
      <c r="I16" s="508"/>
      <c r="J16" s="508"/>
      <c r="K16" s="508"/>
      <c r="L16" s="508"/>
      <c r="M16" s="508"/>
      <c r="N16" s="508"/>
      <c r="O16" s="508"/>
      <c r="P16" s="508"/>
      <c r="Q16" s="508"/>
      <c r="R16" s="508"/>
      <c r="S16" s="508"/>
      <c r="T16" s="509"/>
      <c r="U16" s="510"/>
      <c r="V16" s="511"/>
      <c r="W16" s="511"/>
      <c r="X16" s="511"/>
      <c r="Y16" s="511"/>
      <c r="Z16" s="511"/>
      <c r="AA16" s="511"/>
      <c r="AB16" s="507" t="s">
        <v>391</v>
      </c>
      <c r="AC16" s="508"/>
      <c r="AD16" s="508"/>
      <c r="AE16" s="508"/>
      <c r="AF16" s="508"/>
      <c r="AG16" s="508"/>
      <c r="AH16" s="508"/>
      <c r="AI16" s="508"/>
      <c r="AJ16" s="508"/>
      <c r="AK16" s="508"/>
      <c r="AL16" s="508"/>
      <c r="AM16" s="508"/>
      <c r="AN16" s="508"/>
      <c r="AO16" s="508"/>
      <c r="AP16" s="508"/>
      <c r="AQ16" s="508"/>
      <c r="AR16" s="508"/>
      <c r="AS16" s="508"/>
      <c r="AT16" s="508"/>
      <c r="AU16" s="508"/>
      <c r="AV16" s="512"/>
    </row>
    <row r="17" spans="1:49" ht="57" customHeight="1" thickBot="1" x14ac:dyDescent="0.35">
      <c r="A17" s="215" t="s">
        <v>26</v>
      </c>
      <c r="B17" s="216"/>
      <c r="C17" s="216"/>
      <c r="D17" s="217" t="s">
        <v>477</v>
      </c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513"/>
      <c r="U17" s="514" t="s">
        <v>455</v>
      </c>
      <c r="V17" s="515"/>
      <c r="W17" s="515"/>
      <c r="X17" s="515"/>
      <c r="Y17" s="515"/>
      <c r="Z17" s="515"/>
      <c r="AA17" s="515"/>
      <c r="AB17" s="217" t="s">
        <v>20</v>
      </c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9"/>
    </row>
    <row r="18" spans="1:49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9" ht="16.8" thickBot="1" x14ac:dyDescent="0.45">
      <c r="A19" s="5" t="s">
        <v>27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87"/>
      <c r="AP19" s="187" t="s">
        <v>470</v>
      </c>
      <c r="AQ19" s="187"/>
      <c r="AR19" s="187"/>
      <c r="AS19" s="187"/>
      <c r="AT19" s="187"/>
      <c r="AU19" s="186"/>
      <c r="AV19" s="185"/>
      <c r="AW19" s="71"/>
    </row>
    <row r="20" spans="1:49" ht="18.75" customHeight="1" thickBot="1" x14ac:dyDescent="0.35">
      <c r="A20" s="210" t="s">
        <v>28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 t="s">
        <v>29</v>
      </c>
      <c r="N20" s="211"/>
      <c r="O20" s="211"/>
      <c r="P20" s="211"/>
      <c r="Q20" s="211"/>
      <c r="R20" s="211"/>
      <c r="S20" s="211" t="s">
        <v>30</v>
      </c>
      <c r="T20" s="211"/>
      <c r="U20" s="211"/>
      <c r="V20" s="211"/>
      <c r="W20" s="211"/>
      <c r="X20" s="211"/>
      <c r="Y20" s="211" t="s">
        <v>31</v>
      </c>
      <c r="Z20" s="211"/>
      <c r="AA20" s="211"/>
      <c r="AB20" s="211"/>
      <c r="AC20" s="211"/>
      <c r="AD20" s="211"/>
      <c r="AE20" s="211" t="s">
        <v>32</v>
      </c>
      <c r="AF20" s="211"/>
      <c r="AG20" s="211"/>
      <c r="AH20" s="211"/>
      <c r="AI20" s="211"/>
      <c r="AJ20" s="211"/>
      <c r="AK20" s="212" t="s">
        <v>33</v>
      </c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4"/>
    </row>
    <row r="21" spans="1:49" s="4" customFormat="1" ht="18.75" customHeight="1" x14ac:dyDescent="0.3">
      <c r="A21" s="516" t="s">
        <v>34</v>
      </c>
      <c r="B21" s="517"/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8"/>
      <c r="N21" s="519"/>
      <c r="O21" s="519"/>
      <c r="P21" s="519"/>
      <c r="Q21" s="519"/>
      <c r="R21" s="519"/>
      <c r="S21" s="519"/>
      <c r="T21" s="519"/>
      <c r="U21" s="519"/>
      <c r="V21" s="519"/>
      <c r="W21" s="519"/>
      <c r="X21" s="519"/>
      <c r="Y21" s="518"/>
      <c r="Z21" s="519"/>
      <c r="AA21" s="519"/>
      <c r="AB21" s="519"/>
      <c r="AC21" s="519"/>
      <c r="AD21" s="519"/>
      <c r="AE21" s="520" t="s">
        <v>441</v>
      </c>
      <c r="AF21" s="519"/>
      <c r="AG21" s="519"/>
      <c r="AH21" s="519"/>
      <c r="AI21" s="519"/>
      <c r="AJ21" s="519"/>
      <c r="AK21" s="521" t="s">
        <v>456</v>
      </c>
      <c r="AL21" s="522"/>
      <c r="AM21" s="522"/>
      <c r="AN21" s="522"/>
      <c r="AO21" s="522"/>
      <c r="AP21" s="522"/>
      <c r="AQ21" s="522"/>
      <c r="AR21" s="522"/>
      <c r="AS21" s="522"/>
      <c r="AT21" s="522"/>
      <c r="AU21" s="522"/>
      <c r="AV21" s="523"/>
    </row>
    <row r="22" spans="1:49" s="4" customFormat="1" ht="18.75" customHeight="1" x14ac:dyDescent="0.3">
      <c r="A22" s="524" t="s">
        <v>35</v>
      </c>
      <c r="B22" s="525"/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6">
        <v>110</v>
      </c>
      <c r="N22" s="526"/>
      <c r="O22" s="526"/>
      <c r="P22" s="526"/>
      <c r="Q22" s="526"/>
      <c r="R22" s="526"/>
      <c r="S22" s="527">
        <v>75</v>
      </c>
      <c r="T22" s="526"/>
      <c r="U22" s="526"/>
      <c r="V22" s="526"/>
      <c r="W22" s="526"/>
      <c r="X22" s="526"/>
      <c r="Y22" s="527">
        <v>75</v>
      </c>
      <c r="Z22" s="526"/>
      <c r="AA22" s="526"/>
      <c r="AB22" s="526"/>
      <c r="AC22" s="526"/>
      <c r="AD22" s="526"/>
      <c r="AE22" s="526" t="s">
        <v>433</v>
      </c>
      <c r="AF22" s="526"/>
      <c r="AG22" s="526"/>
      <c r="AH22" s="526"/>
      <c r="AI22" s="526"/>
      <c r="AJ22" s="526"/>
      <c r="AK22" s="528" t="s">
        <v>36</v>
      </c>
      <c r="AL22" s="529"/>
      <c r="AM22" s="529"/>
      <c r="AN22" s="529"/>
      <c r="AO22" s="529"/>
      <c r="AP22" s="529"/>
      <c r="AQ22" s="529"/>
      <c r="AR22" s="529"/>
      <c r="AS22" s="529"/>
      <c r="AT22" s="529"/>
      <c r="AU22" s="529"/>
      <c r="AV22" s="530"/>
    </row>
    <row r="23" spans="1:49" s="4" customFormat="1" ht="18.75" customHeight="1" x14ac:dyDescent="0.3">
      <c r="A23" s="531" t="s">
        <v>37</v>
      </c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3"/>
      <c r="N23" s="534"/>
      <c r="O23" s="534"/>
      <c r="P23" s="534"/>
      <c r="Q23" s="534"/>
      <c r="R23" s="534"/>
      <c r="S23" s="533"/>
      <c r="T23" s="534"/>
      <c r="U23" s="534"/>
      <c r="V23" s="534"/>
      <c r="W23" s="534"/>
      <c r="X23" s="534"/>
      <c r="Y23" s="533"/>
      <c r="Z23" s="534"/>
      <c r="AA23" s="534"/>
      <c r="AB23" s="534"/>
      <c r="AC23" s="534"/>
      <c r="AD23" s="534"/>
      <c r="AE23" s="534" t="s">
        <v>434</v>
      </c>
      <c r="AF23" s="534"/>
      <c r="AG23" s="534"/>
      <c r="AH23" s="534"/>
      <c r="AI23" s="534"/>
      <c r="AJ23" s="534"/>
      <c r="AK23" s="535" t="s">
        <v>345</v>
      </c>
      <c r="AL23" s="536"/>
      <c r="AM23" s="536"/>
      <c r="AN23" s="536"/>
      <c r="AO23" s="536"/>
      <c r="AP23" s="536"/>
      <c r="AQ23" s="536"/>
      <c r="AR23" s="536"/>
      <c r="AS23" s="536"/>
      <c r="AT23" s="536"/>
      <c r="AU23" s="536"/>
      <c r="AV23" s="537"/>
    </row>
    <row r="24" spans="1:49" s="4" customFormat="1" ht="18.75" customHeight="1" x14ac:dyDescent="0.3">
      <c r="A24" s="524" t="s">
        <v>38</v>
      </c>
      <c r="B24" s="525"/>
      <c r="C24" s="525"/>
      <c r="D24" s="525"/>
      <c r="E24" s="525"/>
      <c r="F24" s="525"/>
      <c r="G24" s="525"/>
      <c r="H24" s="525"/>
      <c r="I24" s="525"/>
      <c r="J24" s="525"/>
      <c r="K24" s="525"/>
      <c r="L24" s="525"/>
      <c r="M24" s="526">
        <v>110</v>
      </c>
      <c r="N24" s="526"/>
      <c r="O24" s="526"/>
      <c r="P24" s="526"/>
      <c r="Q24" s="526"/>
      <c r="R24" s="526"/>
      <c r="S24" s="527">
        <v>89</v>
      </c>
      <c r="T24" s="526"/>
      <c r="U24" s="526"/>
      <c r="V24" s="526"/>
      <c r="W24" s="526"/>
      <c r="X24" s="526"/>
      <c r="Y24" s="526">
        <v>94</v>
      </c>
      <c r="Z24" s="526"/>
      <c r="AA24" s="526"/>
      <c r="AB24" s="526"/>
      <c r="AC24" s="526"/>
      <c r="AD24" s="526"/>
      <c r="AE24" s="526" t="s">
        <v>468</v>
      </c>
      <c r="AF24" s="526"/>
      <c r="AG24" s="526"/>
      <c r="AH24" s="526"/>
      <c r="AI24" s="526"/>
      <c r="AJ24" s="526"/>
      <c r="AK24" s="538" t="s">
        <v>393</v>
      </c>
      <c r="AL24" s="539"/>
      <c r="AM24" s="539"/>
      <c r="AN24" s="539"/>
      <c r="AO24" s="539"/>
      <c r="AP24" s="539"/>
      <c r="AQ24" s="539"/>
      <c r="AR24" s="539"/>
      <c r="AS24" s="539"/>
      <c r="AT24" s="539"/>
      <c r="AU24" s="539"/>
      <c r="AV24" s="540"/>
    </row>
    <row r="25" spans="1:49" s="4" customFormat="1" ht="18.75" customHeight="1" x14ac:dyDescent="0.3">
      <c r="A25" s="531" t="s">
        <v>39</v>
      </c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4">
        <v>120</v>
      </c>
      <c r="N25" s="534"/>
      <c r="O25" s="534"/>
      <c r="P25" s="534"/>
      <c r="Q25" s="534"/>
      <c r="R25" s="534"/>
      <c r="S25" s="533"/>
      <c r="T25" s="534"/>
      <c r="U25" s="534"/>
      <c r="V25" s="534"/>
      <c r="W25" s="534"/>
      <c r="X25" s="534"/>
      <c r="Y25" s="533">
        <v>90</v>
      </c>
      <c r="Z25" s="534"/>
      <c r="AA25" s="534"/>
      <c r="AB25" s="534"/>
      <c r="AC25" s="534"/>
      <c r="AD25" s="534"/>
      <c r="AE25" s="534">
        <v>150</v>
      </c>
      <c r="AF25" s="534"/>
      <c r="AG25" s="534"/>
      <c r="AH25" s="534"/>
      <c r="AI25" s="534"/>
      <c r="AJ25" s="534"/>
      <c r="AK25" s="541">
        <v>0.8</v>
      </c>
      <c r="AL25" s="542"/>
      <c r="AM25" s="542"/>
      <c r="AN25" s="542"/>
      <c r="AO25" s="542"/>
      <c r="AP25" s="542"/>
      <c r="AQ25" s="542"/>
      <c r="AR25" s="542"/>
      <c r="AS25" s="542"/>
      <c r="AT25" s="542"/>
      <c r="AU25" s="542"/>
      <c r="AV25" s="543"/>
    </row>
    <row r="26" spans="1:49" s="4" customFormat="1" ht="18.75" customHeight="1" x14ac:dyDescent="0.3">
      <c r="A26" s="524" t="s">
        <v>40</v>
      </c>
      <c r="B26" s="525"/>
      <c r="C26" s="525"/>
      <c r="D26" s="525"/>
      <c r="E26" s="525"/>
      <c r="F26" s="525"/>
      <c r="G26" s="525"/>
      <c r="H26" s="525"/>
      <c r="I26" s="525"/>
      <c r="J26" s="525"/>
      <c r="K26" s="525"/>
      <c r="L26" s="525"/>
      <c r="M26" s="527"/>
      <c r="N26" s="526"/>
      <c r="O26" s="526"/>
      <c r="P26" s="526"/>
      <c r="Q26" s="526"/>
      <c r="R26" s="526"/>
      <c r="S26" s="527"/>
      <c r="T26" s="526"/>
      <c r="U26" s="526"/>
      <c r="V26" s="526"/>
      <c r="W26" s="526"/>
      <c r="X26" s="526"/>
      <c r="Y26" s="527"/>
      <c r="Z26" s="526"/>
      <c r="AA26" s="526"/>
      <c r="AB26" s="526"/>
      <c r="AC26" s="526"/>
      <c r="AD26" s="526"/>
      <c r="AE26" s="526" t="s">
        <v>469</v>
      </c>
      <c r="AF26" s="526"/>
      <c r="AG26" s="526"/>
      <c r="AH26" s="526"/>
      <c r="AI26" s="526"/>
      <c r="AJ26" s="526"/>
      <c r="AK26" s="538" t="s">
        <v>41</v>
      </c>
      <c r="AL26" s="539"/>
      <c r="AM26" s="539"/>
      <c r="AN26" s="539"/>
      <c r="AO26" s="539"/>
      <c r="AP26" s="539"/>
      <c r="AQ26" s="539"/>
      <c r="AR26" s="539"/>
      <c r="AS26" s="539"/>
      <c r="AT26" s="539"/>
      <c r="AU26" s="539"/>
      <c r="AV26" s="540"/>
    </row>
    <row r="27" spans="1:49" s="4" customFormat="1" ht="23.25" customHeight="1" x14ac:dyDescent="0.3">
      <c r="A27" s="544" t="s">
        <v>42</v>
      </c>
      <c r="B27" s="544"/>
      <c r="C27" s="544"/>
      <c r="D27" s="544"/>
      <c r="E27" s="544"/>
      <c r="F27" s="544"/>
      <c r="G27" s="544"/>
      <c r="H27" s="544"/>
      <c r="I27" s="544"/>
      <c r="J27" s="544"/>
      <c r="K27" s="544"/>
      <c r="L27" s="544"/>
      <c r="M27" s="545"/>
      <c r="N27" s="546"/>
      <c r="O27" s="546"/>
      <c r="P27" s="546"/>
      <c r="Q27" s="546"/>
      <c r="R27" s="546"/>
      <c r="S27" s="545"/>
      <c r="T27" s="546"/>
      <c r="U27" s="546"/>
      <c r="V27" s="546"/>
      <c r="W27" s="546"/>
      <c r="X27" s="546"/>
      <c r="Y27" s="545"/>
      <c r="Z27" s="546"/>
      <c r="AA27" s="546"/>
      <c r="AB27" s="546"/>
      <c r="AC27" s="546"/>
      <c r="AD27" s="546"/>
      <c r="AE27" s="546">
        <v>140</v>
      </c>
      <c r="AF27" s="546"/>
      <c r="AG27" s="546"/>
      <c r="AH27" s="546"/>
      <c r="AI27" s="546"/>
      <c r="AJ27" s="546"/>
      <c r="AK27" s="547">
        <v>1.1000000000000001</v>
      </c>
      <c r="AL27" s="547"/>
      <c r="AM27" s="547"/>
      <c r="AN27" s="547"/>
      <c r="AO27" s="547"/>
      <c r="AP27" s="547"/>
      <c r="AQ27" s="547"/>
      <c r="AR27" s="547"/>
      <c r="AS27" s="547"/>
      <c r="AT27" s="547"/>
      <c r="AU27" s="547"/>
      <c r="AV27" s="547"/>
    </row>
    <row r="28" spans="1:49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9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9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9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9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</sheetData>
  <mergeCells count="105">
    <mergeCell ref="A4:R4"/>
    <mergeCell ref="AQ4:AV4"/>
    <mergeCell ref="AF4:AJ4"/>
    <mergeCell ref="A27:L27"/>
    <mergeCell ref="M27:R27"/>
    <mergeCell ref="S27:X27"/>
    <mergeCell ref="Y27:AD27"/>
    <mergeCell ref="AE27:AJ27"/>
    <mergeCell ref="AK27:AV27"/>
    <mergeCell ref="A26:L26"/>
    <mergeCell ref="M26:R26"/>
    <mergeCell ref="S26:X26"/>
    <mergeCell ref="Y26:AD26"/>
    <mergeCell ref="AE26:AJ26"/>
    <mergeCell ref="AK26:AV26"/>
    <mergeCell ref="A25:L25"/>
    <mergeCell ref="M25:R25"/>
    <mergeCell ref="S25:X25"/>
    <mergeCell ref="Y25:AD25"/>
    <mergeCell ref="AE25:AJ25"/>
    <mergeCell ref="AK25:AV25"/>
    <mergeCell ref="A24:L24"/>
    <mergeCell ref="M24:R24"/>
    <mergeCell ref="S24:X24"/>
    <mergeCell ref="Y24:AD24"/>
    <mergeCell ref="AE24:AJ24"/>
    <mergeCell ref="AK24:AV24"/>
    <mergeCell ref="A23:L23"/>
    <mergeCell ref="M23:R23"/>
    <mergeCell ref="S23:X23"/>
    <mergeCell ref="Y23:AD23"/>
    <mergeCell ref="AE23:AJ23"/>
    <mergeCell ref="AK23:AV23"/>
    <mergeCell ref="A22:L22"/>
    <mergeCell ref="M22:R22"/>
    <mergeCell ref="S22:X22"/>
    <mergeCell ref="Y22:AD22"/>
    <mergeCell ref="AE22:AJ22"/>
    <mergeCell ref="AK22:AV22"/>
    <mergeCell ref="A21:L21"/>
    <mergeCell ref="M21:R21"/>
    <mergeCell ref="S21:X21"/>
    <mergeCell ref="Y21:AD21"/>
    <mergeCell ref="AE21:AJ21"/>
    <mergeCell ref="AK21:AV21"/>
    <mergeCell ref="A20:L20"/>
    <mergeCell ref="M20:R20"/>
    <mergeCell ref="S20:X20"/>
    <mergeCell ref="Y20:AD20"/>
    <mergeCell ref="AE20:AJ20"/>
    <mergeCell ref="AK20:AV20"/>
    <mergeCell ref="D16:T16"/>
    <mergeCell ref="U16:AA16"/>
    <mergeCell ref="AB16:AV16"/>
    <mergeCell ref="A17:C17"/>
    <mergeCell ref="D17:T17"/>
    <mergeCell ref="U17:AA17"/>
    <mergeCell ref="AB17:AV17"/>
    <mergeCell ref="A13:C16"/>
    <mergeCell ref="D13:T13"/>
    <mergeCell ref="U13:AA13"/>
    <mergeCell ref="AB13:AV13"/>
    <mergeCell ref="D14:T14"/>
    <mergeCell ref="U14:AA14"/>
    <mergeCell ref="AB14:AV14"/>
    <mergeCell ref="D15:T15"/>
    <mergeCell ref="U15:AA15"/>
    <mergeCell ref="AB15:AV15"/>
    <mergeCell ref="U10:AA10"/>
    <mergeCell ref="D11:T11"/>
    <mergeCell ref="U11:AA11"/>
    <mergeCell ref="AB11:AV11"/>
    <mergeCell ref="D12:T12"/>
    <mergeCell ref="U12:AA12"/>
    <mergeCell ref="AB12:AV12"/>
    <mergeCell ref="AQ5:AV5"/>
    <mergeCell ref="A8:C8"/>
    <mergeCell ref="D8:T8"/>
    <mergeCell ref="U8:AA8"/>
    <mergeCell ref="AB8:AV8"/>
    <mergeCell ref="A9:C12"/>
    <mergeCell ref="D9:T9"/>
    <mergeCell ref="U9:AA9"/>
    <mergeCell ref="AB9:AV10"/>
    <mergeCell ref="D10:T10"/>
    <mergeCell ref="A5:R5"/>
    <mergeCell ref="S5:V5"/>
    <mergeCell ref="W5:Z5"/>
    <mergeCell ref="AA5:AE5"/>
    <mergeCell ref="AF5:AJ5"/>
    <mergeCell ref="AK5:AP5"/>
    <mergeCell ref="AQ2:AV2"/>
    <mergeCell ref="A3:R3"/>
    <mergeCell ref="S3:V3"/>
    <mergeCell ref="W3:Z3"/>
    <mergeCell ref="AA3:AE3"/>
    <mergeCell ref="AF3:AJ3"/>
    <mergeCell ref="AK3:AP3"/>
    <mergeCell ref="AQ3:AV3"/>
    <mergeCell ref="A2:R2"/>
    <mergeCell ref="S2:V2"/>
    <mergeCell ref="W2:Z2"/>
    <mergeCell ref="AA2:AE2"/>
    <mergeCell ref="AF2:AJ2"/>
    <mergeCell ref="AK2:AP2"/>
  </mergeCells>
  <pageMargins left="0.33" right="0.37" top="0.47" bottom="0.47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45369-846A-4343-97E9-65D0D2C1DA0A}">
  <dimension ref="B1:O60"/>
  <sheetViews>
    <sheetView topLeftCell="A46" zoomScaleNormal="100" zoomScaleSheetLayoutView="100" workbookViewId="0">
      <selection activeCell="B2" sqref="B2:I60"/>
    </sheetView>
  </sheetViews>
  <sheetFormatPr defaultRowHeight="14.4" x14ac:dyDescent="0.3"/>
  <cols>
    <col min="1" max="1" width="0.88671875" customWidth="1"/>
    <col min="2" max="2" width="20.88671875" customWidth="1"/>
    <col min="3" max="3" width="9.77734375" customWidth="1"/>
    <col min="4" max="4" width="1.6640625" customWidth="1"/>
    <col min="5" max="5" width="20.6640625" customWidth="1"/>
    <col min="6" max="6" width="9.33203125" customWidth="1"/>
    <col min="7" max="7" width="1.6640625" customWidth="1"/>
    <col min="8" max="8" width="21.44140625" customWidth="1"/>
    <col min="9" max="9" width="8.5546875" customWidth="1"/>
    <col min="10" max="10" width="0.88671875" customWidth="1"/>
  </cols>
  <sheetData>
    <row r="1" spans="2:12" ht="24" customHeight="1" x14ac:dyDescent="0.3">
      <c r="B1" s="229" t="s">
        <v>452</v>
      </c>
      <c r="C1" s="229"/>
      <c r="D1" s="8"/>
      <c r="E1" s="8"/>
      <c r="F1" s="8"/>
      <c r="G1" s="8"/>
      <c r="H1" s="8"/>
      <c r="I1" s="8"/>
    </row>
    <row r="2" spans="2:12" ht="33" customHeight="1" x14ac:dyDescent="0.3">
      <c r="B2" s="323" t="s">
        <v>43</v>
      </c>
      <c r="C2" s="324"/>
      <c r="D2" s="119"/>
      <c r="E2" s="325" t="s">
        <v>44</v>
      </c>
      <c r="F2" s="325"/>
      <c r="G2" s="119"/>
      <c r="H2" s="326" t="s">
        <v>45</v>
      </c>
      <c r="I2" s="326"/>
      <c r="J2" s="8"/>
      <c r="K2" s="8"/>
    </row>
    <row r="3" spans="2:12" ht="24" customHeight="1" x14ac:dyDescent="0.3">
      <c r="B3" s="327" t="s">
        <v>46</v>
      </c>
      <c r="C3" s="328" t="s">
        <v>47</v>
      </c>
      <c r="D3" s="119"/>
      <c r="E3" s="325"/>
      <c r="F3" s="325"/>
      <c r="G3" s="119"/>
      <c r="H3" s="329" t="s">
        <v>48</v>
      </c>
      <c r="I3" s="330">
        <v>910</v>
      </c>
      <c r="J3" s="8"/>
      <c r="K3" s="8"/>
    </row>
    <row r="4" spans="2:12" ht="24" customHeight="1" x14ac:dyDescent="0.3">
      <c r="B4" s="327"/>
      <c r="C4" s="331"/>
      <c r="D4" s="119"/>
      <c r="E4" s="332" t="s">
        <v>46</v>
      </c>
      <c r="F4" s="333" t="s">
        <v>49</v>
      </c>
      <c r="G4" s="119"/>
      <c r="H4" s="329" t="s">
        <v>50</v>
      </c>
      <c r="I4" s="330">
        <v>885</v>
      </c>
      <c r="J4" s="8"/>
      <c r="K4" s="8"/>
    </row>
    <row r="5" spans="2:12" ht="24" customHeight="1" x14ac:dyDescent="0.3">
      <c r="B5" s="334" t="s">
        <v>51</v>
      </c>
      <c r="C5" s="335">
        <v>40</v>
      </c>
      <c r="D5" s="119"/>
      <c r="E5" s="336"/>
      <c r="F5" s="337"/>
      <c r="G5" s="119"/>
      <c r="H5" s="329" t="s">
        <v>52</v>
      </c>
      <c r="I5" s="330">
        <v>680</v>
      </c>
      <c r="J5" s="8"/>
      <c r="K5" s="8"/>
    </row>
    <row r="6" spans="2:12" ht="24" customHeight="1" x14ac:dyDescent="0.3">
      <c r="B6" s="338" t="s">
        <v>53</v>
      </c>
      <c r="C6" s="339">
        <v>41</v>
      </c>
      <c r="D6" s="119"/>
      <c r="E6" s="340" t="s">
        <v>54</v>
      </c>
      <c r="F6" s="341">
        <v>299</v>
      </c>
      <c r="G6" s="119"/>
      <c r="H6" s="329" t="s">
        <v>335</v>
      </c>
      <c r="I6" s="342">
        <v>590</v>
      </c>
      <c r="J6" s="8"/>
      <c r="K6" s="8"/>
    </row>
    <row r="7" spans="2:12" ht="24" customHeight="1" x14ac:dyDescent="0.3">
      <c r="B7" s="334" t="s">
        <v>55</v>
      </c>
      <c r="C7" s="335">
        <v>222</v>
      </c>
      <c r="D7" s="119"/>
      <c r="E7" s="340" t="s">
        <v>56</v>
      </c>
      <c r="F7" s="341">
        <v>336</v>
      </c>
      <c r="G7" s="119"/>
      <c r="H7" s="343" t="s">
        <v>57</v>
      </c>
      <c r="I7" s="344"/>
      <c r="J7" s="8"/>
      <c r="K7" s="8"/>
    </row>
    <row r="8" spans="2:12" ht="24" customHeight="1" x14ac:dyDescent="0.3">
      <c r="B8" s="338" t="s">
        <v>330</v>
      </c>
      <c r="C8" s="339">
        <v>180</v>
      </c>
      <c r="D8" s="119"/>
      <c r="E8" s="340" t="s">
        <v>59</v>
      </c>
      <c r="F8" s="341">
        <v>345</v>
      </c>
      <c r="G8" s="119"/>
      <c r="H8" s="329" t="s">
        <v>60</v>
      </c>
      <c r="I8" s="345">
        <v>790</v>
      </c>
      <c r="J8" s="8"/>
      <c r="K8" s="8"/>
      <c r="L8" s="9"/>
    </row>
    <row r="9" spans="2:12" ht="28.8" customHeight="1" x14ac:dyDescent="0.3">
      <c r="B9" s="346" t="s">
        <v>61</v>
      </c>
      <c r="C9" s="347"/>
      <c r="D9" s="119"/>
      <c r="E9" s="348" t="s">
        <v>62</v>
      </c>
      <c r="F9" s="341">
        <v>296</v>
      </c>
      <c r="G9" s="119"/>
      <c r="H9" s="329" t="s">
        <v>305</v>
      </c>
      <c r="I9" s="345">
        <v>530</v>
      </c>
      <c r="J9" s="8"/>
      <c r="K9" s="8"/>
    </row>
    <row r="10" spans="2:12" ht="24" customHeight="1" x14ac:dyDescent="0.3">
      <c r="B10" s="349" t="s">
        <v>63</v>
      </c>
      <c r="C10" s="350" t="s">
        <v>422</v>
      </c>
      <c r="D10" s="119"/>
      <c r="E10" s="348" t="s">
        <v>65</v>
      </c>
      <c r="F10" s="341">
        <v>249</v>
      </c>
      <c r="G10" s="119"/>
      <c r="H10" s="329" t="s">
        <v>66</v>
      </c>
      <c r="I10" s="345">
        <v>585</v>
      </c>
      <c r="J10" s="8"/>
      <c r="K10" s="8"/>
    </row>
    <row r="11" spans="2:12" ht="24" customHeight="1" x14ac:dyDescent="0.3">
      <c r="B11" s="349" t="s">
        <v>67</v>
      </c>
      <c r="C11" s="350" t="s">
        <v>423</v>
      </c>
      <c r="D11" s="119"/>
      <c r="E11" s="351" t="s">
        <v>68</v>
      </c>
      <c r="F11" s="351"/>
      <c r="G11" s="119"/>
      <c r="H11" s="329" t="s">
        <v>69</v>
      </c>
      <c r="I11" s="345">
        <v>565</v>
      </c>
      <c r="J11" s="8"/>
      <c r="K11" s="8"/>
    </row>
    <row r="12" spans="2:12" ht="24" customHeight="1" x14ac:dyDescent="0.3">
      <c r="B12" s="349" t="s">
        <v>70</v>
      </c>
      <c r="C12" s="350" t="s">
        <v>424</v>
      </c>
      <c r="D12" s="119"/>
      <c r="E12" s="352" t="s">
        <v>71</v>
      </c>
      <c r="F12" s="353"/>
      <c r="G12" s="119"/>
      <c r="H12" s="329" t="s">
        <v>72</v>
      </c>
      <c r="I12" s="345">
        <v>365</v>
      </c>
      <c r="J12" s="8"/>
      <c r="K12" s="8"/>
    </row>
    <row r="13" spans="2:12" ht="24" customHeight="1" x14ac:dyDescent="0.3">
      <c r="B13" s="349" t="s">
        <v>73</v>
      </c>
      <c r="C13" s="350" t="s">
        <v>425</v>
      </c>
      <c r="D13" s="119"/>
      <c r="E13" s="329" t="s">
        <v>74</v>
      </c>
      <c r="F13" s="330">
        <v>159.5</v>
      </c>
      <c r="G13" s="119"/>
      <c r="H13" s="329" t="s">
        <v>75</v>
      </c>
      <c r="I13" s="345">
        <v>395</v>
      </c>
      <c r="J13" s="8"/>
      <c r="K13" s="8"/>
    </row>
    <row r="14" spans="2:12" ht="24" customHeight="1" x14ac:dyDescent="0.3">
      <c r="B14" s="349" t="s">
        <v>426</v>
      </c>
      <c r="C14" s="350" t="s">
        <v>64</v>
      </c>
      <c r="D14" s="119"/>
      <c r="E14" s="329" t="s">
        <v>76</v>
      </c>
      <c r="F14" s="330">
        <v>173.5</v>
      </c>
      <c r="G14" s="119"/>
      <c r="H14" s="329" t="s">
        <v>77</v>
      </c>
      <c r="I14" s="345">
        <v>550</v>
      </c>
      <c r="J14" s="8"/>
      <c r="K14" s="8"/>
    </row>
    <row r="15" spans="2:12" ht="24" customHeight="1" x14ac:dyDescent="0.3">
      <c r="B15" s="349" t="s">
        <v>427</v>
      </c>
      <c r="C15" s="350" t="s">
        <v>428</v>
      </c>
      <c r="D15" s="119"/>
      <c r="E15" s="354" t="s">
        <v>78</v>
      </c>
      <c r="F15" s="355">
        <v>336</v>
      </c>
      <c r="G15" s="119"/>
      <c r="H15" s="329" t="s">
        <v>79</v>
      </c>
      <c r="I15" s="345">
        <v>345</v>
      </c>
      <c r="J15" s="8"/>
      <c r="K15" s="8"/>
    </row>
    <row r="16" spans="2:12" ht="24" customHeight="1" x14ac:dyDescent="0.3">
      <c r="B16" s="356" t="s">
        <v>80</v>
      </c>
      <c r="C16" s="357"/>
      <c r="D16" s="119"/>
      <c r="E16" s="358" t="s">
        <v>81</v>
      </c>
      <c r="F16" s="330">
        <v>192.5</v>
      </c>
      <c r="G16" s="119"/>
      <c r="H16" s="329" t="s">
        <v>82</v>
      </c>
      <c r="I16" s="345">
        <v>395</v>
      </c>
      <c r="J16" s="8"/>
      <c r="K16" s="8"/>
    </row>
    <row r="17" spans="2:11" ht="29.4" customHeight="1" x14ac:dyDescent="0.3">
      <c r="B17" s="359" t="s">
        <v>83</v>
      </c>
      <c r="C17" s="360" t="s">
        <v>404</v>
      </c>
      <c r="D17" s="119"/>
      <c r="E17" s="329" t="s">
        <v>84</v>
      </c>
      <c r="F17" s="330">
        <v>253</v>
      </c>
      <c r="G17" s="119"/>
      <c r="H17" s="329" t="s">
        <v>85</v>
      </c>
      <c r="I17" s="345">
        <v>355</v>
      </c>
      <c r="J17" s="8"/>
      <c r="K17" s="8"/>
    </row>
    <row r="18" spans="2:11" ht="24" customHeight="1" x14ac:dyDescent="0.3">
      <c r="B18" s="359" t="s">
        <v>86</v>
      </c>
      <c r="C18" s="360" t="s">
        <v>403</v>
      </c>
      <c r="D18" s="119"/>
      <c r="E18" s="361" t="s">
        <v>87</v>
      </c>
      <c r="F18" s="362"/>
      <c r="G18" s="119"/>
      <c r="H18" s="329" t="s">
        <v>88</v>
      </c>
      <c r="I18" s="363">
        <v>415</v>
      </c>
      <c r="J18" s="8"/>
      <c r="K18" s="8"/>
    </row>
    <row r="19" spans="2:11" ht="24" customHeight="1" x14ac:dyDescent="0.3">
      <c r="B19" s="349" t="s">
        <v>405</v>
      </c>
      <c r="C19" s="360" t="s">
        <v>406</v>
      </c>
      <c r="D19" s="119"/>
      <c r="E19" s="329" t="s">
        <v>89</v>
      </c>
      <c r="F19" s="364">
        <v>197.5</v>
      </c>
      <c r="G19" s="119"/>
      <c r="H19" s="329" t="s">
        <v>90</v>
      </c>
      <c r="I19" s="365">
        <v>485</v>
      </c>
      <c r="J19" s="8"/>
      <c r="K19" s="8"/>
    </row>
    <row r="20" spans="2:11" ht="24" customHeight="1" x14ac:dyDescent="0.3">
      <c r="B20" s="349" t="s">
        <v>407</v>
      </c>
      <c r="C20" s="360" t="s">
        <v>408</v>
      </c>
      <c r="D20" s="119"/>
      <c r="E20" s="329" t="s">
        <v>91</v>
      </c>
      <c r="F20" s="364">
        <v>209.5</v>
      </c>
      <c r="G20" s="119"/>
      <c r="H20" s="329" t="s">
        <v>92</v>
      </c>
      <c r="I20" s="345">
        <v>545</v>
      </c>
    </row>
    <row r="21" spans="2:11" ht="24" customHeight="1" x14ac:dyDescent="0.3">
      <c r="B21" s="359" t="s">
        <v>409</v>
      </c>
      <c r="C21" s="360" t="s">
        <v>410</v>
      </c>
      <c r="D21" s="119"/>
      <c r="E21" s="329" t="s">
        <v>93</v>
      </c>
      <c r="F21" s="364">
        <v>178</v>
      </c>
      <c r="G21" s="119"/>
      <c r="H21" s="329" t="s">
        <v>94</v>
      </c>
      <c r="I21" s="363">
        <v>455</v>
      </c>
    </row>
    <row r="22" spans="2:11" ht="24" customHeight="1" x14ac:dyDescent="0.3">
      <c r="B22" s="359" t="s">
        <v>411</v>
      </c>
      <c r="C22" s="360" t="s">
        <v>412</v>
      </c>
      <c r="D22" s="119"/>
      <c r="E22" s="329" t="s">
        <v>95</v>
      </c>
      <c r="F22" s="364">
        <v>165.5</v>
      </c>
      <c r="G22" s="119"/>
      <c r="H22" s="329" t="s">
        <v>306</v>
      </c>
      <c r="I22" s="363">
        <v>355</v>
      </c>
    </row>
    <row r="23" spans="2:11" ht="24" customHeight="1" x14ac:dyDescent="0.3">
      <c r="B23" s="356" t="s">
        <v>96</v>
      </c>
      <c r="C23" s="357"/>
      <c r="D23" s="119"/>
      <c r="E23" s="329" t="s">
        <v>97</v>
      </c>
      <c r="F23" s="364">
        <v>147</v>
      </c>
      <c r="G23" s="119"/>
      <c r="H23" s="329" t="s">
        <v>98</v>
      </c>
      <c r="I23" s="363">
        <v>128</v>
      </c>
    </row>
    <row r="24" spans="2:11" ht="26.4" customHeight="1" x14ac:dyDescent="0.3">
      <c r="B24" s="349" t="s">
        <v>99</v>
      </c>
      <c r="C24" s="350" t="s">
        <v>413</v>
      </c>
      <c r="D24" s="119"/>
      <c r="E24" s="366" t="s">
        <v>307</v>
      </c>
      <c r="F24" s="364">
        <v>158</v>
      </c>
      <c r="G24" s="119"/>
      <c r="H24" s="329" t="s">
        <v>100</v>
      </c>
      <c r="I24" s="330">
        <v>800</v>
      </c>
    </row>
    <row r="25" spans="2:11" ht="24" customHeight="1" x14ac:dyDescent="0.3">
      <c r="B25" s="349" t="s">
        <v>101</v>
      </c>
      <c r="C25" s="350" t="s">
        <v>414</v>
      </c>
      <c r="D25" s="119"/>
      <c r="E25" s="367" t="s">
        <v>102</v>
      </c>
      <c r="F25" s="368"/>
      <c r="G25" s="119"/>
      <c r="H25" s="329" t="s">
        <v>103</v>
      </c>
      <c r="I25" s="330">
        <v>450</v>
      </c>
    </row>
    <row r="26" spans="2:11" ht="24" customHeight="1" x14ac:dyDescent="0.3">
      <c r="B26" s="349" t="s">
        <v>104</v>
      </c>
      <c r="C26" s="350" t="s">
        <v>415</v>
      </c>
      <c r="D26" s="119"/>
      <c r="E26" s="358" t="s">
        <v>105</v>
      </c>
      <c r="F26" s="364">
        <v>241</v>
      </c>
      <c r="G26" s="119"/>
      <c r="H26" s="329" t="s">
        <v>106</v>
      </c>
      <c r="I26" s="330">
        <v>550</v>
      </c>
    </row>
    <row r="27" spans="2:11" ht="24" customHeight="1" x14ac:dyDescent="0.3">
      <c r="B27" s="359" t="s">
        <v>416</v>
      </c>
      <c r="C27" s="360" t="s">
        <v>417</v>
      </c>
      <c r="D27" s="119"/>
      <c r="E27" s="329" t="s">
        <v>107</v>
      </c>
      <c r="F27" s="364">
        <v>248</v>
      </c>
      <c r="G27" s="119"/>
      <c r="H27" s="329" t="s">
        <v>108</v>
      </c>
      <c r="I27" s="330">
        <v>855</v>
      </c>
    </row>
    <row r="28" spans="2:11" ht="22.8" customHeight="1" x14ac:dyDescent="0.3">
      <c r="B28" s="349" t="s">
        <v>418</v>
      </c>
      <c r="C28" s="350" t="s">
        <v>419</v>
      </c>
      <c r="D28" s="119"/>
      <c r="E28" s="369" t="s">
        <v>109</v>
      </c>
      <c r="F28" s="369"/>
      <c r="G28" s="119"/>
      <c r="H28" s="329" t="s">
        <v>110</v>
      </c>
      <c r="I28" s="330">
        <v>295</v>
      </c>
    </row>
    <row r="29" spans="2:11" ht="25.2" customHeight="1" x14ac:dyDescent="0.3">
      <c r="B29" s="370" t="s">
        <v>420</v>
      </c>
      <c r="C29" s="371" t="s">
        <v>421</v>
      </c>
      <c r="D29" s="119"/>
      <c r="E29" s="329" t="s">
        <v>111</v>
      </c>
      <c r="F29" s="364">
        <v>236</v>
      </c>
      <c r="G29" s="119"/>
      <c r="H29" s="329" t="s">
        <v>112</v>
      </c>
      <c r="I29" s="330">
        <v>268</v>
      </c>
    </row>
    <row r="30" spans="2:11" ht="18" customHeight="1" x14ac:dyDescent="0.3">
      <c r="B30" s="372" t="s">
        <v>113</v>
      </c>
      <c r="C30" s="373"/>
      <c r="D30" s="119"/>
      <c r="E30" s="374" t="s">
        <v>301</v>
      </c>
      <c r="F30" s="375">
        <v>248</v>
      </c>
      <c r="G30" s="119"/>
      <c r="H30" s="376" t="s">
        <v>304</v>
      </c>
      <c r="I30" s="377">
        <v>610</v>
      </c>
    </row>
    <row r="31" spans="2:11" ht="18" customHeight="1" x14ac:dyDescent="0.3">
      <c r="B31" s="378"/>
      <c r="C31" s="379"/>
      <c r="D31" s="119"/>
      <c r="E31" s="380"/>
      <c r="F31" s="381"/>
      <c r="G31" s="119"/>
      <c r="H31" s="376"/>
      <c r="I31" s="382"/>
    </row>
    <row r="32" spans="2:11" ht="25.2" customHeight="1" x14ac:dyDescent="0.3">
      <c r="B32" s="383"/>
      <c r="C32" s="384"/>
      <c r="D32" s="119"/>
      <c r="E32" s="385" t="s">
        <v>401</v>
      </c>
      <c r="F32" s="375">
        <v>207</v>
      </c>
      <c r="G32" s="119"/>
      <c r="H32" s="386" t="s">
        <v>114</v>
      </c>
      <c r="I32" s="387"/>
    </row>
    <row r="33" spans="2:15" ht="14.4" customHeight="1" x14ac:dyDescent="0.3">
      <c r="B33" s="388" t="s">
        <v>46</v>
      </c>
      <c r="C33" s="389" t="s">
        <v>47</v>
      </c>
      <c r="D33" s="119"/>
      <c r="E33" s="390"/>
      <c r="F33" s="381"/>
      <c r="G33" s="119"/>
      <c r="H33" s="329" t="s">
        <v>115</v>
      </c>
      <c r="I33" s="330">
        <v>132</v>
      </c>
    </row>
    <row r="34" spans="2:15" ht="22.2" customHeight="1" x14ac:dyDescent="0.3">
      <c r="B34" s="388"/>
      <c r="C34" s="391"/>
      <c r="D34" s="119"/>
      <c r="E34" s="155" t="s">
        <v>346</v>
      </c>
      <c r="F34" s="155"/>
      <c r="G34" s="119"/>
      <c r="H34" s="329" t="s">
        <v>116</v>
      </c>
      <c r="I34" s="330">
        <v>137.5</v>
      </c>
    </row>
    <row r="35" spans="2:15" ht="24" customHeight="1" x14ac:dyDescent="0.3">
      <c r="B35" s="392" t="s">
        <v>117</v>
      </c>
      <c r="C35" s="392"/>
      <c r="D35" s="119"/>
      <c r="E35" s="329" t="s">
        <v>118</v>
      </c>
      <c r="F35" s="364">
        <v>219</v>
      </c>
      <c r="G35" s="119"/>
      <c r="H35" s="329" t="s">
        <v>119</v>
      </c>
      <c r="I35" s="330">
        <v>144</v>
      </c>
    </row>
    <row r="36" spans="2:15" ht="24" customHeight="1" x14ac:dyDescent="0.3">
      <c r="B36" s="393" t="s">
        <v>120</v>
      </c>
      <c r="C36" s="394">
        <v>51</v>
      </c>
      <c r="D36" s="119"/>
      <c r="E36" s="329" t="s">
        <v>121</v>
      </c>
      <c r="F36" s="364">
        <v>204.5</v>
      </c>
      <c r="G36" s="119"/>
      <c r="H36" s="329" t="s">
        <v>122</v>
      </c>
      <c r="I36" s="330">
        <v>151</v>
      </c>
    </row>
    <row r="37" spans="2:15" ht="24.75" customHeight="1" x14ac:dyDescent="0.3">
      <c r="B37" s="393" t="s">
        <v>123</v>
      </c>
      <c r="C37" s="394">
        <v>91</v>
      </c>
      <c r="D37" s="8"/>
      <c r="E37" s="329" t="s">
        <v>124</v>
      </c>
      <c r="F37" s="364">
        <v>140</v>
      </c>
      <c r="G37" s="8"/>
      <c r="H37" s="329" t="s">
        <v>125</v>
      </c>
      <c r="I37" s="330">
        <v>155.5</v>
      </c>
    </row>
    <row r="38" spans="2:15" ht="24" customHeight="1" x14ac:dyDescent="0.3">
      <c r="B38" s="393" t="s">
        <v>126</v>
      </c>
      <c r="C38" s="394">
        <v>162</v>
      </c>
      <c r="D38" s="8"/>
      <c r="E38" s="395" t="s">
        <v>127</v>
      </c>
      <c r="F38" s="395"/>
      <c r="G38" s="8"/>
      <c r="H38" s="396" t="s">
        <v>369</v>
      </c>
      <c r="I38" s="396">
        <v>144.5</v>
      </c>
    </row>
    <row r="39" spans="2:15" ht="24" customHeight="1" x14ac:dyDescent="0.3">
      <c r="B39" s="393" t="s">
        <v>128</v>
      </c>
      <c r="C39" s="394">
        <v>82</v>
      </c>
      <c r="D39" s="8"/>
      <c r="E39" s="329" t="s">
        <v>129</v>
      </c>
      <c r="F39" s="364">
        <v>169</v>
      </c>
      <c r="G39" s="8"/>
      <c r="H39" s="397" t="s">
        <v>370</v>
      </c>
      <c r="I39" s="396">
        <v>153</v>
      </c>
    </row>
    <row r="40" spans="2:15" ht="24" customHeight="1" x14ac:dyDescent="0.3">
      <c r="B40" s="393" t="s">
        <v>130</v>
      </c>
      <c r="C40" s="394">
        <v>81</v>
      </c>
      <c r="D40" s="8"/>
      <c r="E40" s="329" t="s">
        <v>131</v>
      </c>
      <c r="F40" s="364">
        <v>175</v>
      </c>
      <c r="G40" s="8"/>
      <c r="H40" s="398" t="s">
        <v>371</v>
      </c>
      <c r="I40" s="399">
        <v>158</v>
      </c>
      <c r="N40" s="93"/>
    </row>
    <row r="41" spans="2:15" ht="25.2" customHeight="1" x14ac:dyDescent="0.3">
      <c r="B41" s="393" t="s">
        <v>132</v>
      </c>
      <c r="C41" s="394">
        <v>71</v>
      </c>
      <c r="D41" s="8"/>
      <c r="E41" s="400" t="s">
        <v>374</v>
      </c>
      <c r="F41" s="401" t="s">
        <v>310</v>
      </c>
      <c r="G41" s="8"/>
      <c r="H41" s="402" t="s">
        <v>372</v>
      </c>
      <c r="I41" s="403">
        <v>159</v>
      </c>
    </row>
    <row r="42" spans="2:15" ht="19.8" customHeight="1" x14ac:dyDescent="0.3">
      <c r="B42" s="393" t="s">
        <v>134</v>
      </c>
      <c r="C42" s="394">
        <v>90</v>
      </c>
      <c r="D42" s="8"/>
      <c r="E42" s="404" t="s">
        <v>375</v>
      </c>
      <c r="F42" s="355">
        <v>48.75</v>
      </c>
      <c r="G42" s="8"/>
      <c r="H42" s="405" t="s">
        <v>373</v>
      </c>
      <c r="I42" s="406">
        <v>161.5</v>
      </c>
    </row>
    <row r="43" spans="2:15" ht="23.4" customHeight="1" x14ac:dyDescent="0.3">
      <c r="B43" s="393" t="s">
        <v>135</v>
      </c>
      <c r="C43" s="394">
        <v>160</v>
      </c>
      <c r="D43" s="8"/>
      <c r="E43" s="407" t="s">
        <v>376</v>
      </c>
      <c r="F43" s="408">
        <v>46.38</v>
      </c>
      <c r="G43" s="8"/>
      <c r="H43" s="409" t="s">
        <v>308</v>
      </c>
      <c r="I43" s="410" t="s">
        <v>310</v>
      </c>
    </row>
    <row r="44" spans="2:15" ht="25.8" customHeight="1" x14ac:dyDescent="0.3">
      <c r="B44" s="411" t="s">
        <v>137</v>
      </c>
      <c r="C44" s="412"/>
      <c r="D44" s="8"/>
      <c r="E44" s="413"/>
      <c r="F44" s="414"/>
      <c r="G44" s="8"/>
      <c r="H44" s="329" t="s">
        <v>309</v>
      </c>
      <c r="I44" s="364">
        <v>48.25</v>
      </c>
      <c r="O44" s="94"/>
    </row>
    <row r="45" spans="2:15" ht="19.8" customHeight="1" x14ac:dyDescent="0.3">
      <c r="B45" s="415" t="s">
        <v>140</v>
      </c>
      <c r="C45" s="416">
        <v>74</v>
      </c>
      <c r="D45" s="8"/>
      <c r="E45" s="374" t="s">
        <v>377</v>
      </c>
      <c r="F45" s="375">
        <v>44.38</v>
      </c>
      <c r="G45" s="8"/>
      <c r="H45" s="329" t="s">
        <v>311</v>
      </c>
      <c r="I45" s="364">
        <v>49.5</v>
      </c>
    </row>
    <row r="46" spans="2:15" ht="18" customHeight="1" x14ac:dyDescent="0.3">
      <c r="B46" s="415" t="s">
        <v>142</v>
      </c>
      <c r="C46" s="416">
        <v>77</v>
      </c>
      <c r="D46" s="8"/>
      <c r="E46" s="380"/>
      <c r="F46" s="381"/>
      <c r="G46" s="8"/>
      <c r="H46" s="329" t="s">
        <v>312</v>
      </c>
      <c r="I46" s="364">
        <v>49</v>
      </c>
    </row>
    <row r="47" spans="2:15" ht="24" customHeight="1" x14ac:dyDescent="0.3">
      <c r="B47" s="415" t="s">
        <v>144</v>
      </c>
      <c r="C47" s="416">
        <v>70</v>
      </c>
      <c r="D47" s="8"/>
      <c r="E47" s="343" t="s">
        <v>318</v>
      </c>
      <c r="F47" s="344"/>
      <c r="G47" s="8"/>
      <c r="H47" s="354" t="s">
        <v>313</v>
      </c>
      <c r="I47" s="403">
        <v>44.9</v>
      </c>
    </row>
    <row r="48" spans="2:15" ht="24" customHeight="1" x14ac:dyDescent="0.3">
      <c r="B48" s="415" t="s">
        <v>146</v>
      </c>
      <c r="C48" s="416">
        <v>66</v>
      </c>
      <c r="D48" s="8"/>
      <c r="E48" s="417" t="s">
        <v>320</v>
      </c>
      <c r="F48" s="417">
        <v>48.63</v>
      </c>
      <c r="G48" s="8"/>
      <c r="H48" s="418" t="s">
        <v>314</v>
      </c>
      <c r="I48" s="418"/>
    </row>
    <row r="49" spans="2:9" ht="24" customHeight="1" x14ac:dyDescent="0.3">
      <c r="B49" s="415" t="s">
        <v>148</v>
      </c>
      <c r="C49" s="416">
        <v>70</v>
      </c>
      <c r="D49" s="8"/>
      <c r="E49" s="417" t="s">
        <v>319</v>
      </c>
      <c r="F49" s="417">
        <v>45.13</v>
      </c>
      <c r="G49" s="130"/>
      <c r="H49" s="397" t="s">
        <v>315</v>
      </c>
      <c r="I49" s="396">
        <v>54.25</v>
      </c>
    </row>
    <row r="50" spans="2:9" ht="24" customHeight="1" x14ac:dyDescent="0.3">
      <c r="B50" s="419" t="s">
        <v>149</v>
      </c>
      <c r="C50" s="420">
        <v>62</v>
      </c>
      <c r="D50" s="8"/>
      <c r="E50" s="421" t="s">
        <v>321</v>
      </c>
      <c r="F50" s="422"/>
      <c r="G50" s="8"/>
      <c r="H50" s="397" t="s">
        <v>316</v>
      </c>
      <c r="I50" s="396">
        <v>50.25</v>
      </c>
    </row>
    <row r="51" spans="2:9" ht="24" customHeight="1" x14ac:dyDescent="0.3">
      <c r="B51" s="423" t="s">
        <v>58</v>
      </c>
      <c r="C51" s="416">
        <v>189</v>
      </c>
      <c r="D51" s="8"/>
      <c r="E51" s="417" t="s">
        <v>322</v>
      </c>
      <c r="F51" s="417">
        <v>62.76</v>
      </c>
      <c r="G51" s="8"/>
      <c r="H51" s="329" t="s">
        <v>317</v>
      </c>
      <c r="I51" s="329">
        <v>49.5</v>
      </c>
    </row>
    <row r="52" spans="2:9" ht="27" customHeight="1" x14ac:dyDescent="0.3">
      <c r="B52" s="419" t="s">
        <v>151</v>
      </c>
      <c r="C52" s="420">
        <v>220</v>
      </c>
      <c r="D52" s="8"/>
      <c r="E52" s="417" t="s">
        <v>323</v>
      </c>
      <c r="F52" s="424">
        <v>57.5</v>
      </c>
      <c r="G52" s="8"/>
      <c r="H52" s="425" t="s">
        <v>326</v>
      </c>
      <c r="I52" s="426"/>
    </row>
    <row r="53" spans="2:9" ht="31.2" customHeight="1" x14ac:dyDescent="0.3">
      <c r="B53" s="427" t="s">
        <v>133</v>
      </c>
      <c r="C53" s="427"/>
      <c r="D53" s="8"/>
      <c r="E53" s="417" t="s">
        <v>324</v>
      </c>
      <c r="F53" s="424">
        <v>52.25</v>
      </c>
      <c r="G53" s="8"/>
      <c r="H53" s="428" t="s">
        <v>150</v>
      </c>
      <c r="I53" s="156">
        <v>292</v>
      </c>
    </row>
    <row r="54" spans="2:9" ht="19.8" customHeight="1" x14ac:dyDescent="0.3">
      <c r="B54" s="429" t="s">
        <v>378</v>
      </c>
      <c r="C54" s="430">
        <v>194</v>
      </c>
      <c r="D54" s="8"/>
      <c r="E54" s="431" t="s">
        <v>327</v>
      </c>
      <c r="F54" s="432"/>
      <c r="G54" s="8"/>
      <c r="H54" s="433" t="s">
        <v>402</v>
      </c>
      <c r="I54" s="434">
        <v>246</v>
      </c>
    </row>
    <row r="55" spans="2:9" ht="18.600000000000001" customHeight="1" x14ac:dyDescent="0.3">
      <c r="B55" s="428" t="s">
        <v>138</v>
      </c>
      <c r="C55" s="156">
        <v>186</v>
      </c>
      <c r="D55" s="8"/>
      <c r="E55" s="435" t="s">
        <v>139</v>
      </c>
      <c r="F55" s="436">
        <v>196</v>
      </c>
      <c r="G55" s="8"/>
      <c r="H55" s="437"/>
      <c r="I55" s="438"/>
    </row>
    <row r="56" spans="2:9" ht="17.399999999999999" customHeight="1" x14ac:dyDescent="0.3">
      <c r="B56" s="428" t="s">
        <v>126</v>
      </c>
      <c r="C56" s="156">
        <v>616</v>
      </c>
      <c r="D56" s="8"/>
      <c r="E56" s="435" t="s">
        <v>340</v>
      </c>
      <c r="F56" s="436">
        <v>188</v>
      </c>
      <c r="G56" s="8"/>
      <c r="H56" s="425" t="s">
        <v>325</v>
      </c>
      <c r="I56" s="426"/>
    </row>
    <row r="57" spans="2:9" ht="19.2" customHeight="1" x14ac:dyDescent="0.3">
      <c r="B57" s="439" t="s">
        <v>343</v>
      </c>
      <c r="C57" s="440">
        <v>256</v>
      </c>
      <c r="D57" s="8"/>
      <c r="E57" s="435" t="s">
        <v>341</v>
      </c>
      <c r="F57" s="436">
        <v>188</v>
      </c>
      <c r="G57" s="8"/>
      <c r="H57" s="428" t="s">
        <v>136</v>
      </c>
      <c r="I57" s="156">
        <v>158.33000000000001</v>
      </c>
    </row>
    <row r="58" spans="2:9" ht="17.399999999999999" customHeight="1" x14ac:dyDescent="0.3">
      <c r="B58" s="441"/>
      <c r="C58" s="442"/>
      <c r="D58" s="8"/>
      <c r="E58" s="435" t="s">
        <v>342</v>
      </c>
      <c r="F58" s="436">
        <v>248</v>
      </c>
      <c r="G58" s="8"/>
      <c r="H58" s="156" t="s">
        <v>141</v>
      </c>
      <c r="I58" s="156">
        <v>199</v>
      </c>
    </row>
    <row r="59" spans="2:9" ht="19.8" customHeight="1" x14ac:dyDescent="0.3">
      <c r="B59" s="428" t="s">
        <v>145</v>
      </c>
      <c r="C59" s="156">
        <v>151.66999999999999</v>
      </c>
      <c r="D59" s="8"/>
      <c r="E59" s="443" t="s">
        <v>443</v>
      </c>
      <c r="F59" s="436"/>
      <c r="G59" s="8"/>
      <c r="H59" s="156" t="s">
        <v>143</v>
      </c>
      <c r="I59" s="156">
        <v>178</v>
      </c>
    </row>
    <row r="60" spans="2:9" ht="24" customHeight="1" x14ac:dyDescent="0.3">
      <c r="B60" s="428" t="s">
        <v>147</v>
      </c>
      <c r="C60" s="156">
        <v>128</v>
      </c>
      <c r="D60" s="8"/>
      <c r="E60" s="428" t="s">
        <v>444</v>
      </c>
      <c r="F60" s="156">
        <v>126</v>
      </c>
      <c r="G60" s="8"/>
      <c r="H60" s="156"/>
      <c r="I60" s="156"/>
    </row>
  </sheetData>
  <mergeCells count="45">
    <mergeCell ref="E50:F50"/>
    <mergeCell ref="E54:F54"/>
    <mergeCell ref="H54:H55"/>
    <mergeCell ref="I54:I55"/>
    <mergeCell ref="H56:I56"/>
    <mergeCell ref="H52:I52"/>
    <mergeCell ref="H30:H31"/>
    <mergeCell ref="I30:I31"/>
    <mergeCell ref="E32:E33"/>
    <mergeCell ref="H48:I48"/>
    <mergeCell ref="B35:C35"/>
    <mergeCell ref="E38:F38"/>
    <mergeCell ref="B44:C44"/>
    <mergeCell ref="H32:I32"/>
    <mergeCell ref="E43:E44"/>
    <mergeCell ref="F43:F44"/>
    <mergeCell ref="E45:E46"/>
    <mergeCell ref="F45:F46"/>
    <mergeCell ref="E47:F47"/>
    <mergeCell ref="E18:F18"/>
    <mergeCell ref="B23:C23"/>
    <mergeCell ref="E25:F25"/>
    <mergeCell ref="E28:F28"/>
    <mergeCell ref="B30:C32"/>
    <mergeCell ref="F32:F33"/>
    <mergeCell ref="B33:B34"/>
    <mergeCell ref="C33:C34"/>
    <mergeCell ref="E30:E31"/>
    <mergeCell ref="F30:F31"/>
    <mergeCell ref="H7:I7"/>
    <mergeCell ref="B9:C9"/>
    <mergeCell ref="E11:F11"/>
    <mergeCell ref="E12:F12"/>
    <mergeCell ref="B16:C16"/>
    <mergeCell ref="E2:F3"/>
    <mergeCell ref="H2:I2"/>
    <mergeCell ref="B3:B4"/>
    <mergeCell ref="C3:C4"/>
    <mergeCell ref="E4:E5"/>
    <mergeCell ref="F4:F5"/>
    <mergeCell ref="B53:C53"/>
    <mergeCell ref="B57:B58"/>
    <mergeCell ref="C57:C58"/>
    <mergeCell ref="B1:C1"/>
    <mergeCell ref="B2:C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99" orientation="portrait" r:id="rId1"/>
  <rowBreaks count="1" manualBreakCount="1">
    <brk id="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A9D4E-F863-4388-BBDD-8B06551DDD9F}">
  <dimension ref="A1:L59"/>
  <sheetViews>
    <sheetView topLeftCell="A22" zoomScale="104" zoomScaleNormal="104" workbookViewId="0">
      <selection activeCell="M38" sqref="M38"/>
    </sheetView>
  </sheetViews>
  <sheetFormatPr defaultRowHeight="14.4" x14ac:dyDescent="0.3"/>
  <cols>
    <col min="1" max="1" width="27.6640625" customWidth="1"/>
    <col min="2" max="2" width="9.33203125" customWidth="1"/>
    <col min="3" max="3" width="11.44140625" customWidth="1"/>
    <col min="4" max="4" width="9.109375" customWidth="1"/>
    <col min="5" max="5" width="10.6640625" customWidth="1"/>
    <col min="6" max="6" width="9.109375" customWidth="1"/>
    <col min="7" max="7" width="10.6640625" customWidth="1"/>
    <col min="8" max="9" width="9.109375" customWidth="1"/>
  </cols>
  <sheetData>
    <row r="1" spans="1:9" s="8" customFormat="1" ht="16.8" thickBot="1" x14ac:dyDescent="0.45">
      <c r="A1" s="5" t="s">
        <v>436</v>
      </c>
      <c r="C1" s="171">
        <v>44510</v>
      </c>
    </row>
    <row r="2" spans="1:9" s="133" customFormat="1" ht="15.75" customHeight="1" x14ac:dyDescent="0.2">
      <c r="A2" s="230" t="s">
        <v>152</v>
      </c>
      <c r="B2" s="256" t="s">
        <v>396</v>
      </c>
      <c r="C2" s="257"/>
      <c r="D2" s="256" t="s">
        <v>474</v>
      </c>
      <c r="E2" s="257"/>
      <c r="F2" s="256" t="s">
        <v>153</v>
      </c>
      <c r="G2" s="257"/>
      <c r="H2" s="256" t="s">
        <v>154</v>
      </c>
      <c r="I2" s="257"/>
    </row>
    <row r="3" spans="1:9" s="133" customFormat="1" ht="15.75" customHeight="1" x14ac:dyDescent="0.2">
      <c r="A3" s="231"/>
      <c r="B3" s="258"/>
      <c r="C3" s="259"/>
      <c r="D3" s="258"/>
      <c r="E3" s="259"/>
      <c r="F3" s="258"/>
      <c r="G3" s="259"/>
      <c r="H3" s="258"/>
      <c r="I3" s="259"/>
    </row>
    <row r="4" spans="1:9" s="133" customFormat="1" ht="13.5" customHeight="1" thickBot="1" x14ac:dyDescent="0.25">
      <c r="A4" s="232"/>
      <c r="B4" s="10" t="s">
        <v>155</v>
      </c>
      <c r="C4" s="11" t="s">
        <v>156</v>
      </c>
      <c r="D4" s="10" t="s">
        <v>155</v>
      </c>
      <c r="E4" s="11" t="s">
        <v>156</v>
      </c>
      <c r="F4" s="10" t="s">
        <v>155</v>
      </c>
      <c r="G4" s="11" t="s">
        <v>156</v>
      </c>
      <c r="H4" s="10" t="s">
        <v>155</v>
      </c>
      <c r="I4" s="11" t="s">
        <v>156</v>
      </c>
    </row>
    <row r="5" spans="1:9" s="8" customFormat="1" ht="12" customHeight="1" thickBot="1" x14ac:dyDescent="0.35">
      <c r="A5" s="243" t="s">
        <v>157</v>
      </c>
      <c r="B5" s="244"/>
      <c r="C5" s="244"/>
      <c r="D5" s="245"/>
      <c r="E5" s="245"/>
      <c r="F5" s="244"/>
      <c r="G5" s="244"/>
      <c r="H5" s="244"/>
      <c r="I5" s="244"/>
    </row>
    <row r="6" spans="1:9" s="8" customFormat="1" ht="12" customHeight="1" x14ac:dyDescent="0.3">
      <c r="A6" s="12" t="s">
        <v>158</v>
      </c>
      <c r="B6" s="13" t="s">
        <v>159</v>
      </c>
      <c r="C6" s="286">
        <v>115.75</v>
      </c>
      <c r="D6" s="193"/>
      <c r="E6" s="193"/>
      <c r="F6" s="190"/>
      <c r="G6" s="110"/>
      <c r="H6" s="13"/>
      <c r="I6" s="134"/>
    </row>
    <row r="7" spans="1:9" s="8" customFormat="1" ht="12" customHeight="1" x14ac:dyDescent="0.3">
      <c r="A7" s="14" t="s">
        <v>471</v>
      </c>
      <c r="B7" s="15" t="s">
        <v>472</v>
      </c>
      <c r="C7" s="287">
        <v>165.8</v>
      </c>
      <c r="D7" s="194"/>
      <c r="E7" s="194"/>
      <c r="F7" s="191"/>
      <c r="G7" s="76"/>
      <c r="H7" s="15"/>
      <c r="I7" s="188"/>
    </row>
    <row r="8" spans="1:9" s="8" customFormat="1" ht="12" customHeight="1" x14ac:dyDescent="0.3">
      <c r="A8" s="14" t="s">
        <v>164</v>
      </c>
      <c r="B8" s="15" t="s">
        <v>159</v>
      </c>
      <c r="C8" s="287">
        <v>21.65</v>
      </c>
      <c r="D8" s="194"/>
      <c r="E8" s="194"/>
      <c r="F8" s="191"/>
      <c r="G8" s="76"/>
      <c r="H8" s="15"/>
      <c r="I8" s="188"/>
    </row>
    <row r="9" spans="1:9" s="8" customFormat="1" ht="12" customHeight="1" x14ac:dyDescent="0.3">
      <c r="A9" s="14" t="s">
        <v>302</v>
      </c>
      <c r="B9" s="15"/>
      <c r="C9" s="287"/>
      <c r="D9" s="194"/>
      <c r="E9" s="194"/>
      <c r="F9" s="191"/>
      <c r="G9" s="76"/>
      <c r="H9" s="15" t="s">
        <v>303</v>
      </c>
      <c r="I9" s="288">
        <v>40</v>
      </c>
    </row>
    <row r="10" spans="1:9" s="8" customFormat="1" ht="12" customHeight="1" x14ac:dyDescent="0.3">
      <c r="A10" s="14" t="s">
        <v>400</v>
      </c>
      <c r="B10" s="15"/>
      <c r="C10" s="287"/>
      <c r="D10" s="194"/>
      <c r="E10" s="194"/>
      <c r="F10" s="191"/>
      <c r="G10" s="76"/>
      <c r="H10" s="15" t="s">
        <v>159</v>
      </c>
      <c r="I10" s="288">
        <v>335</v>
      </c>
    </row>
    <row r="11" spans="1:9" s="8" customFormat="1" ht="12" customHeight="1" x14ac:dyDescent="0.3">
      <c r="A11" s="14" t="s">
        <v>459</v>
      </c>
      <c r="B11" s="15"/>
      <c r="C11" s="287"/>
      <c r="D11" s="194"/>
      <c r="E11" s="194"/>
      <c r="F11" s="191"/>
      <c r="G11" s="76"/>
      <c r="H11" s="15" t="s">
        <v>159</v>
      </c>
      <c r="I11" s="288">
        <v>212</v>
      </c>
    </row>
    <row r="12" spans="1:9" s="8" customFormat="1" ht="12" customHeight="1" x14ac:dyDescent="0.3">
      <c r="A12" s="14" t="s">
        <v>460</v>
      </c>
      <c r="B12" s="15"/>
      <c r="C12" s="287"/>
      <c r="D12" s="194"/>
      <c r="E12" s="194"/>
      <c r="F12" s="191"/>
      <c r="G12" s="76"/>
      <c r="H12" s="15" t="s">
        <v>159</v>
      </c>
      <c r="I12" s="288">
        <v>135</v>
      </c>
    </row>
    <row r="13" spans="1:9" s="8" customFormat="1" ht="12" customHeight="1" x14ac:dyDescent="0.3">
      <c r="A13" s="14" t="s">
        <v>461</v>
      </c>
      <c r="B13" s="15"/>
      <c r="C13" s="287"/>
      <c r="D13" s="194"/>
      <c r="E13" s="194"/>
      <c r="F13" s="191"/>
      <c r="G13" s="76"/>
      <c r="H13" s="15" t="s">
        <v>159</v>
      </c>
      <c r="I13" s="288">
        <v>112.4</v>
      </c>
    </row>
    <row r="14" spans="1:9" s="8" customFormat="1" ht="12" customHeight="1" x14ac:dyDescent="0.3">
      <c r="A14" s="14" t="s">
        <v>462</v>
      </c>
      <c r="B14" s="15"/>
      <c r="C14" s="287"/>
      <c r="D14" s="194"/>
      <c r="E14" s="194"/>
      <c r="F14" s="191"/>
      <c r="G14" s="76"/>
      <c r="H14" s="15" t="s">
        <v>159</v>
      </c>
      <c r="I14" s="288">
        <v>136.4</v>
      </c>
    </row>
    <row r="15" spans="1:9" s="8" customFormat="1" ht="12" customHeight="1" x14ac:dyDescent="0.3">
      <c r="A15" s="16" t="s">
        <v>473</v>
      </c>
      <c r="B15" s="17" t="s">
        <v>160</v>
      </c>
      <c r="C15" s="189">
        <v>77.28</v>
      </c>
      <c r="D15" s="194"/>
      <c r="E15" s="194"/>
      <c r="F15" s="192"/>
      <c r="G15" s="18"/>
      <c r="H15" s="17"/>
      <c r="I15" s="19"/>
    </row>
    <row r="16" spans="1:9" s="8" customFormat="1" ht="12" customHeight="1" x14ac:dyDescent="0.3">
      <c r="A16" s="16" t="s">
        <v>162</v>
      </c>
      <c r="B16" s="17"/>
      <c r="C16" s="189"/>
      <c r="D16" s="194"/>
      <c r="E16" s="194"/>
      <c r="F16" s="192"/>
      <c r="G16" s="19"/>
      <c r="H16" s="17" t="s">
        <v>159</v>
      </c>
      <c r="I16" s="19">
        <v>102.11</v>
      </c>
    </row>
    <row r="17" spans="1:12" s="8" customFormat="1" ht="12" customHeight="1" x14ac:dyDescent="0.3">
      <c r="A17" s="16" t="s">
        <v>336</v>
      </c>
      <c r="B17" s="17"/>
      <c r="C17" s="189"/>
      <c r="D17" s="194"/>
      <c r="E17" s="194"/>
      <c r="F17" s="192"/>
      <c r="G17" s="143"/>
      <c r="H17" s="17" t="s">
        <v>161</v>
      </c>
      <c r="I17" s="19">
        <v>90</v>
      </c>
    </row>
    <row r="18" spans="1:12" s="8" customFormat="1" ht="12" customHeight="1" x14ac:dyDescent="0.3">
      <c r="A18" s="16" t="s">
        <v>163</v>
      </c>
      <c r="B18" s="17" t="s">
        <v>159</v>
      </c>
      <c r="C18" s="189">
        <v>20.149999999999999</v>
      </c>
      <c r="D18" s="194" t="s">
        <v>159</v>
      </c>
      <c r="E18" s="194">
        <v>32</v>
      </c>
      <c r="F18" s="192" t="s">
        <v>161</v>
      </c>
      <c r="G18" s="19">
        <v>170</v>
      </c>
      <c r="H18" s="17"/>
      <c r="I18" s="19"/>
    </row>
    <row r="19" spans="1:12" s="8" customFormat="1" ht="12" customHeight="1" x14ac:dyDescent="0.3">
      <c r="A19" s="16" t="s">
        <v>166</v>
      </c>
      <c r="B19" s="17"/>
      <c r="C19" s="189"/>
      <c r="D19" s="194" t="s">
        <v>167</v>
      </c>
      <c r="E19" s="194">
        <v>28</v>
      </c>
      <c r="F19" s="192"/>
      <c r="G19" s="19"/>
      <c r="H19" s="17"/>
      <c r="I19" s="19"/>
    </row>
    <row r="20" spans="1:12" s="8" customFormat="1" ht="12" customHeight="1" x14ac:dyDescent="0.3">
      <c r="A20" s="16" t="s">
        <v>165</v>
      </c>
      <c r="B20" s="17" t="s">
        <v>159</v>
      </c>
      <c r="C20" s="189">
        <v>72.400000000000006</v>
      </c>
      <c r="D20" s="194"/>
      <c r="E20" s="194"/>
      <c r="F20" s="192"/>
      <c r="G20" s="19"/>
      <c r="H20" s="17"/>
      <c r="I20" s="289"/>
    </row>
    <row r="21" spans="1:12" s="8" customFormat="1" ht="12" customHeight="1" x14ac:dyDescent="0.3">
      <c r="A21" s="16" t="s">
        <v>168</v>
      </c>
      <c r="B21" s="17" t="s">
        <v>159</v>
      </c>
      <c r="C21" s="189">
        <v>133.30000000000001</v>
      </c>
      <c r="D21" s="194"/>
      <c r="E21" s="194"/>
      <c r="F21" s="192"/>
      <c r="G21" s="19"/>
      <c r="H21" s="17"/>
      <c r="I21" s="19"/>
    </row>
    <row r="22" spans="1:12" s="8" customFormat="1" ht="12" customHeight="1" x14ac:dyDescent="0.3">
      <c r="A22" s="16" t="s">
        <v>398</v>
      </c>
      <c r="B22" s="17"/>
      <c r="C22" s="189"/>
      <c r="D22" s="194"/>
      <c r="E22" s="194"/>
      <c r="F22" s="192" t="s">
        <v>429</v>
      </c>
      <c r="G22" s="18" t="s">
        <v>442</v>
      </c>
      <c r="H22" s="17"/>
      <c r="I22" s="19"/>
    </row>
    <row r="23" spans="1:12" s="8" customFormat="1" ht="12" customHeight="1" x14ac:dyDescent="0.3">
      <c r="A23" s="16" t="s">
        <v>464</v>
      </c>
      <c r="B23" s="17"/>
      <c r="C23" s="189"/>
      <c r="D23" s="194" t="s">
        <v>159</v>
      </c>
      <c r="E23" s="194">
        <v>36</v>
      </c>
      <c r="F23" s="192" t="s">
        <v>159</v>
      </c>
      <c r="G23" s="19">
        <v>48</v>
      </c>
      <c r="H23" s="17" t="s">
        <v>159</v>
      </c>
      <c r="I23" s="19">
        <v>38.54</v>
      </c>
    </row>
    <row r="24" spans="1:12" s="8" customFormat="1" ht="12" customHeight="1" thickBot="1" x14ac:dyDescent="0.35">
      <c r="A24" s="16" t="s">
        <v>463</v>
      </c>
      <c r="B24" s="17"/>
      <c r="C24" s="189"/>
      <c r="D24" s="290"/>
      <c r="E24" s="290"/>
      <c r="F24" s="192" t="s">
        <v>397</v>
      </c>
      <c r="G24" s="18">
        <v>425</v>
      </c>
      <c r="H24" s="17" t="s">
        <v>365</v>
      </c>
      <c r="I24" s="19">
        <v>691</v>
      </c>
    </row>
    <row r="25" spans="1:12" s="8" customFormat="1" ht="12" customHeight="1" thickBot="1" x14ac:dyDescent="0.35">
      <c r="A25" s="246" t="s">
        <v>169</v>
      </c>
      <c r="B25" s="247"/>
      <c r="C25" s="247"/>
      <c r="D25" s="248"/>
      <c r="E25" s="248"/>
      <c r="F25" s="247"/>
      <c r="G25" s="247"/>
      <c r="H25" s="247"/>
      <c r="I25" s="247"/>
      <c r="L25" s="142"/>
    </row>
    <row r="26" spans="1:12" s="8" customFormat="1" ht="12" customHeight="1" x14ac:dyDescent="0.3">
      <c r="A26" s="181" t="s">
        <v>465</v>
      </c>
      <c r="B26" s="179"/>
      <c r="C26" s="180"/>
      <c r="D26" s="179"/>
      <c r="E26" s="180"/>
      <c r="F26" s="179"/>
      <c r="G26" s="180"/>
      <c r="H26" s="291" t="s">
        <v>159</v>
      </c>
      <c r="I26" s="292">
        <v>103</v>
      </c>
      <c r="L26" s="142"/>
    </row>
    <row r="27" spans="1:12" s="8" customFormat="1" ht="12" customHeight="1" x14ac:dyDescent="0.3">
      <c r="A27" s="184" t="s">
        <v>466</v>
      </c>
      <c r="B27" s="182"/>
      <c r="C27" s="183"/>
      <c r="D27" s="182"/>
      <c r="E27" s="183"/>
      <c r="F27" s="182"/>
      <c r="G27" s="183"/>
      <c r="H27" s="182" t="s">
        <v>159</v>
      </c>
      <c r="I27" s="293">
        <v>178.43</v>
      </c>
      <c r="L27" s="142"/>
    </row>
    <row r="28" spans="1:12" ht="12" customHeight="1" thickBot="1" x14ac:dyDescent="0.35">
      <c r="A28" s="178" t="s">
        <v>170</v>
      </c>
      <c r="B28" s="174"/>
      <c r="C28" s="175"/>
      <c r="D28" s="152"/>
      <c r="E28" s="176"/>
      <c r="F28" s="152"/>
      <c r="G28" s="177"/>
      <c r="H28" s="152" t="s">
        <v>161</v>
      </c>
      <c r="I28" s="177">
        <v>502</v>
      </c>
    </row>
    <row r="29" spans="1:12" ht="12" customHeight="1" thickBot="1" x14ac:dyDescent="0.35">
      <c r="A29" s="249" t="s">
        <v>171</v>
      </c>
      <c r="B29" s="250"/>
      <c r="C29" s="250"/>
      <c r="D29" s="250"/>
      <c r="E29" s="250"/>
      <c r="F29" s="250"/>
      <c r="G29" s="250"/>
      <c r="H29" s="250"/>
      <c r="I29" s="250"/>
    </row>
    <row r="30" spans="1:12" ht="12" customHeight="1" thickBot="1" x14ac:dyDescent="0.35">
      <c r="A30" s="20" t="s">
        <v>467</v>
      </c>
      <c r="B30" s="21"/>
      <c r="C30" s="22"/>
      <c r="D30" s="23"/>
      <c r="E30" s="24"/>
      <c r="F30" s="23"/>
      <c r="G30" s="24"/>
      <c r="H30" s="147"/>
      <c r="I30" s="294">
        <v>23.14</v>
      </c>
    </row>
    <row r="31" spans="1:12" ht="12" customHeight="1" thickBot="1" x14ac:dyDescent="0.35">
      <c r="A31" s="251" t="s">
        <v>172</v>
      </c>
      <c r="B31" s="252"/>
      <c r="C31" s="252"/>
      <c r="D31" s="252"/>
      <c r="E31" s="252"/>
      <c r="F31" s="252"/>
      <c r="G31" s="252"/>
      <c r="H31" s="252"/>
      <c r="I31" s="252"/>
    </row>
    <row r="32" spans="1:12" ht="12" customHeight="1" x14ac:dyDescent="0.3">
      <c r="A32" s="25" t="s">
        <v>430</v>
      </c>
      <c r="B32" s="148"/>
      <c r="C32" s="149"/>
      <c r="D32" s="26"/>
      <c r="E32" s="27"/>
      <c r="F32" s="28" t="s">
        <v>431</v>
      </c>
      <c r="G32" s="27">
        <v>104</v>
      </c>
      <c r="H32" s="28"/>
      <c r="I32" s="27"/>
    </row>
    <row r="33" spans="1:9" ht="12" customHeight="1" x14ac:dyDescent="0.3">
      <c r="A33" s="25" t="s">
        <v>173</v>
      </c>
      <c r="B33" s="148"/>
      <c r="C33" s="149"/>
      <c r="D33" s="26"/>
      <c r="E33" s="27"/>
      <c r="F33" s="28" t="s">
        <v>175</v>
      </c>
      <c r="G33" s="27">
        <v>65</v>
      </c>
      <c r="H33" s="28" t="s">
        <v>174</v>
      </c>
      <c r="I33" s="27">
        <v>52</v>
      </c>
    </row>
    <row r="34" spans="1:9" ht="12" customHeight="1" thickBot="1" x14ac:dyDescent="0.35">
      <c r="A34" s="105" t="s">
        <v>338</v>
      </c>
      <c r="B34" s="150"/>
      <c r="C34" s="107"/>
      <c r="D34" s="106"/>
      <c r="E34" s="107"/>
      <c r="F34" s="150" t="s">
        <v>337</v>
      </c>
      <c r="G34" s="107">
        <v>25</v>
      </c>
      <c r="H34" s="150"/>
      <c r="I34" s="107"/>
    </row>
    <row r="35" spans="1:9" ht="12" customHeight="1" thickBot="1" x14ac:dyDescent="0.35">
      <c r="A35" s="548" t="s">
        <v>176</v>
      </c>
      <c r="B35" s="549"/>
      <c r="C35" s="550"/>
      <c r="D35" s="549"/>
      <c r="E35" s="550"/>
      <c r="F35" s="549"/>
      <c r="G35" s="550"/>
      <c r="H35" s="549"/>
      <c r="I35" s="550"/>
    </row>
    <row r="36" spans="1:9" ht="16.8" thickBot="1" x14ac:dyDescent="0.35">
      <c r="A36" s="5" t="s">
        <v>479</v>
      </c>
      <c r="B36" s="8"/>
      <c r="C36" s="8"/>
      <c r="D36" s="8"/>
      <c r="E36" s="8"/>
      <c r="F36" s="8"/>
      <c r="G36" s="8"/>
      <c r="H36" s="8"/>
      <c r="I36" s="8"/>
    </row>
    <row r="37" spans="1:9" ht="15.75" customHeight="1" x14ac:dyDescent="0.3">
      <c r="A37" s="253" t="s">
        <v>152</v>
      </c>
      <c r="B37" s="256" t="s">
        <v>437</v>
      </c>
      <c r="C37" s="257"/>
      <c r="D37" s="295" t="s">
        <v>177</v>
      </c>
      <c r="E37" s="296"/>
      <c r="F37" s="297" t="s">
        <v>331</v>
      </c>
      <c r="G37" s="298"/>
      <c r="H37" s="297" t="s">
        <v>332</v>
      </c>
      <c r="I37" s="298"/>
    </row>
    <row r="38" spans="1:9" x14ac:dyDescent="0.3">
      <c r="A38" s="254"/>
      <c r="B38" s="258"/>
      <c r="C38" s="259"/>
      <c r="D38" s="299"/>
      <c r="E38" s="300"/>
      <c r="F38" s="301"/>
      <c r="G38" s="302"/>
      <c r="H38" s="301"/>
      <c r="I38" s="302"/>
    </row>
    <row r="39" spans="1:9" ht="13.5" customHeight="1" thickBot="1" x14ac:dyDescent="0.35">
      <c r="A39" s="255"/>
      <c r="B39" s="111" t="s">
        <v>155</v>
      </c>
      <c r="C39" s="112" t="s">
        <v>156</v>
      </c>
      <c r="D39" s="111" t="s">
        <v>155</v>
      </c>
      <c r="E39" s="113" t="s">
        <v>156</v>
      </c>
      <c r="F39" s="113" t="s">
        <v>155</v>
      </c>
      <c r="G39" s="112" t="s">
        <v>156</v>
      </c>
      <c r="H39" s="303" t="s">
        <v>155</v>
      </c>
      <c r="I39" s="304" t="s">
        <v>156</v>
      </c>
    </row>
    <row r="40" spans="1:9" ht="12" customHeight="1" thickBot="1" x14ac:dyDescent="0.35">
      <c r="A40" s="239" t="s">
        <v>157</v>
      </c>
      <c r="B40" s="240"/>
      <c r="C40" s="240"/>
      <c r="D40" s="240"/>
      <c r="E40" s="241"/>
      <c r="F40" s="241"/>
      <c r="G40" s="241"/>
      <c r="H40" s="241"/>
      <c r="I40" s="242"/>
    </row>
    <row r="41" spans="1:9" ht="12" customHeight="1" x14ac:dyDescent="0.3">
      <c r="A41" s="95" t="s">
        <v>178</v>
      </c>
      <c r="B41" s="305" t="s">
        <v>161</v>
      </c>
      <c r="C41" s="306">
        <v>187</v>
      </c>
      <c r="D41" s="96"/>
      <c r="E41" s="98"/>
      <c r="F41" s="307" t="s">
        <v>161</v>
      </c>
      <c r="G41" s="307">
        <v>86</v>
      </c>
      <c r="H41" s="308" t="s">
        <v>161</v>
      </c>
      <c r="I41" s="307">
        <v>84</v>
      </c>
    </row>
    <row r="42" spans="1:9" ht="12" customHeight="1" x14ac:dyDescent="0.3">
      <c r="A42" s="77" t="s">
        <v>179</v>
      </c>
      <c r="B42" s="309" t="s">
        <v>161</v>
      </c>
      <c r="C42" s="310">
        <v>160</v>
      </c>
      <c r="D42" s="311"/>
      <c r="E42" s="97"/>
      <c r="F42" s="99" t="s">
        <v>161</v>
      </c>
      <c r="G42" s="99">
        <v>145</v>
      </c>
      <c r="H42" s="102" t="s">
        <v>161</v>
      </c>
      <c r="I42" s="99">
        <v>142</v>
      </c>
    </row>
    <row r="43" spans="1:9" ht="12.6" customHeight="1" x14ac:dyDescent="0.3">
      <c r="A43" s="77" t="s">
        <v>333</v>
      </c>
      <c r="B43" s="309"/>
      <c r="C43" s="310"/>
      <c r="D43" s="311"/>
      <c r="E43" s="97"/>
      <c r="F43" s="99" t="s">
        <v>161</v>
      </c>
      <c r="G43" s="99">
        <v>704</v>
      </c>
      <c r="H43" s="102" t="s">
        <v>161</v>
      </c>
      <c r="I43" s="99">
        <v>700</v>
      </c>
    </row>
    <row r="44" spans="1:9" ht="12" customHeight="1" x14ac:dyDescent="0.3">
      <c r="A44" s="77" t="s">
        <v>166</v>
      </c>
      <c r="B44" s="309" t="s">
        <v>180</v>
      </c>
      <c r="C44" s="310">
        <v>289</v>
      </c>
      <c r="D44" s="311"/>
      <c r="E44" s="97"/>
      <c r="F44" s="99"/>
      <c r="G44" s="99"/>
      <c r="H44" s="114"/>
      <c r="I44" s="99"/>
    </row>
    <row r="45" spans="1:9" ht="12" customHeight="1" x14ac:dyDescent="0.3">
      <c r="A45" s="77" t="s">
        <v>181</v>
      </c>
      <c r="B45" s="309" t="s">
        <v>159</v>
      </c>
      <c r="C45" s="310">
        <v>189</v>
      </c>
      <c r="D45" s="311"/>
      <c r="E45" s="97"/>
      <c r="F45" s="99" t="s">
        <v>334</v>
      </c>
      <c r="G45" s="102" t="s">
        <v>384</v>
      </c>
      <c r="H45" s="114" t="s">
        <v>334</v>
      </c>
      <c r="I45" s="102" t="s">
        <v>385</v>
      </c>
    </row>
    <row r="46" spans="1:9" ht="12" customHeight="1" x14ac:dyDescent="0.3">
      <c r="A46" s="77" t="s">
        <v>182</v>
      </c>
      <c r="B46" s="309"/>
      <c r="C46" s="310"/>
      <c r="D46" s="312" t="s">
        <v>159</v>
      </c>
      <c r="E46" s="194">
        <v>69</v>
      </c>
      <c r="F46" s="99"/>
      <c r="G46" s="99"/>
      <c r="H46" s="99"/>
      <c r="I46" s="102"/>
    </row>
    <row r="47" spans="1:9" ht="12" customHeight="1" x14ac:dyDescent="0.3">
      <c r="A47" s="77" t="s">
        <v>399</v>
      </c>
      <c r="B47" s="309" t="s">
        <v>183</v>
      </c>
      <c r="C47" s="310">
        <v>580</v>
      </c>
      <c r="D47" s="311"/>
      <c r="E47" s="97"/>
      <c r="F47" s="114" t="s">
        <v>159</v>
      </c>
      <c r="G47" s="99">
        <v>65</v>
      </c>
      <c r="H47" s="114" t="s">
        <v>159</v>
      </c>
      <c r="I47" s="99">
        <v>65</v>
      </c>
    </row>
    <row r="48" spans="1:9" ht="12" customHeight="1" x14ac:dyDescent="0.3">
      <c r="A48" s="77" t="s">
        <v>184</v>
      </c>
      <c r="B48" s="309" t="s">
        <v>159</v>
      </c>
      <c r="C48" s="310">
        <v>165</v>
      </c>
      <c r="D48" s="311"/>
      <c r="E48" s="97"/>
      <c r="F48" s="114"/>
      <c r="G48" s="114"/>
      <c r="H48" s="114"/>
      <c r="I48" s="99"/>
    </row>
    <row r="49" spans="1:9" ht="12" customHeight="1" x14ac:dyDescent="0.3">
      <c r="A49" s="77" t="s">
        <v>185</v>
      </c>
      <c r="B49" s="309"/>
      <c r="C49" s="310"/>
      <c r="D49" s="312" t="s">
        <v>159</v>
      </c>
      <c r="E49" s="99">
        <v>129</v>
      </c>
      <c r="F49" s="99"/>
      <c r="G49" s="102"/>
      <c r="H49" s="114"/>
      <c r="I49" s="99"/>
    </row>
    <row r="50" spans="1:9" ht="12" customHeight="1" thickBot="1" x14ac:dyDescent="0.35">
      <c r="A50" s="78" t="s">
        <v>168</v>
      </c>
      <c r="B50" s="151" t="s">
        <v>161</v>
      </c>
      <c r="C50" s="313">
        <v>840</v>
      </c>
      <c r="D50" s="314" t="s">
        <v>159</v>
      </c>
      <c r="E50" s="315">
        <v>139</v>
      </c>
      <c r="F50" s="315" t="s">
        <v>334</v>
      </c>
      <c r="G50" s="316" t="s">
        <v>382</v>
      </c>
      <c r="H50" s="317" t="s">
        <v>334</v>
      </c>
      <c r="I50" s="316" t="s">
        <v>383</v>
      </c>
    </row>
    <row r="51" spans="1:9" ht="12" customHeight="1" thickBot="1" x14ac:dyDescent="0.35">
      <c r="A51" s="233" t="s">
        <v>169</v>
      </c>
      <c r="B51" s="234"/>
      <c r="C51" s="234"/>
      <c r="D51" s="234"/>
      <c r="E51" s="234"/>
      <c r="F51" s="234"/>
      <c r="G51" s="234"/>
      <c r="H51" s="234"/>
      <c r="I51" s="235"/>
    </row>
    <row r="52" spans="1:9" ht="12" customHeight="1" x14ac:dyDescent="0.3">
      <c r="A52" s="131" t="s">
        <v>186</v>
      </c>
      <c r="B52" s="167"/>
      <c r="C52" s="168"/>
      <c r="D52" s="168" t="s">
        <v>159</v>
      </c>
      <c r="E52" s="168">
        <v>69</v>
      </c>
      <c r="F52" s="169"/>
      <c r="G52" s="169"/>
      <c r="H52" s="170"/>
      <c r="I52" s="170"/>
    </row>
    <row r="53" spans="1:9" ht="12" customHeight="1" thickBot="1" x14ac:dyDescent="0.35">
      <c r="A53" s="79" t="s">
        <v>187</v>
      </c>
      <c r="B53" s="152" t="s">
        <v>188</v>
      </c>
      <c r="C53" s="318">
        <v>55</v>
      </c>
      <c r="D53" s="101"/>
      <c r="E53" s="101"/>
      <c r="F53" s="103"/>
      <c r="G53" s="103"/>
      <c r="H53" s="100"/>
      <c r="I53" s="100"/>
    </row>
    <row r="54" spans="1:9" ht="12" customHeight="1" thickBot="1" x14ac:dyDescent="0.35">
      <c r="A54" s="236" t="s">
        <v>171</v>
      </c>
      <c r="B54" s="237"/>
      <c r="C54" s="237"/>
      <c r="D54" s="237"/>
      <c r="E54" s="237"/>
      <c r="F54" s="237"/>
      <c r="G54" s="237"/>
      <c r="H54" s="237"/>
      <c r="I54" s="238"/>
    </row>
    <row r="55" spans="1:9" ht="12" customHeight="1" x14ac:dyDescent="0.3">
      <c r="A55" s="115" t="s">
        <v>387</v>
      </c>
      <c r="B55" s="153"/>
      <c r="C55" s="154"/>
      <c r="D55" s="154" t="s">
        <v>388</v>
      </c>
      <c r="E55" s="154">
        <v>85</v>
      </c>
      <c r="F55" s="166"/>
      <c r="G55" s="166"/>
      <c r="H55" s="153"/>
      <c r="I55" s="153"/>
    </row>
    <row r="56" spans="1:9" ht="12" customHeight="1" x14ac:dyDescent="0.3">
      <c r="A56" s="116" t="s">
        <v>189</v>
      </c>
      <c r="B56" s="319" t="s">
        <v>159</v>
      </c>
      <c r="C56" s="80">
        <v>162</v>
      </c>
      <c r="D56" s="80"/>
      <c r="E56" s="80"/>
      <c r="F56" s="104"/>
      <c r="G56" s="104"/>
      <c r="H56" s="117"/>
      <c r="I56" s="117"/>
    </row>
    <row r="57" spans="1:9" ht="12" customHeight="1" thickBot="1" x14ac:dyDescent="0.35">
      <c r="A57" s="118" t="s">
        <v>447</v>
      </c>
      <c r="B57" s="320" t="s">
        <v>190</v>
      </c>
      <c r="C57" s="81">
        <v>145</v>
      </c>
      <c r="D57" s="81"/>
      <c r="E57" s="81"/>
      <c r="F57" s="320" t="s">
        <v>380</v>
      </c>
      <c r="G57" s="320" t="s">
        <v>381</v>
      </c>
      <c r="H57" s="321" t="s">
        <v>380</v>
      </c>
      <c r="I57" s="322" t="s">
        <v>386</v>
      </c>
    </row>
    <row r="58" spans="1:9" x14ac:dyDescent="0.3">
      <c r="A58" s="8"/>
      <c r="B58" s="8"/>
      <c r="C58" s="8"/>
      <c r="D58" s="8"/>
      <c r="E58" s="8"/>
      <c r="F58" s="8"/>
      <c r="G58" s="8"/>
      <c r="H58" s="8"/>
      <c r="I58" s="8"/>
    </row>
    <row r="59" spans="1:9" x14ac:dyDescent="0.3">
      <c r="A59" s="8"/>
      <c r="B59" s="8"/>
      <c r="C59" s="8"/>
      <c r="D59" s="8"/>
      <c r="E59" s="8"/>
      <c r="F59" s="8"/>
      <c r="G59" s="8"/>
      <c r="H59" s="8"/>
      <c r="I59" s="8"/>
    </row>
  </sheetData>
  <mergeCells count="17">
    <mergeCell ref="A51:I51"/>
    <mergeCell ref="A54:I54"/>
    <mergeCell ref="A40:I40"/>
    <mergeCell ref="A5:I5"/>
    <mergeCell ref="A25:I25"/>
    <mergeCell ref="A29:I29"/>
    <mergeCell ref="A31:I31"/>
    <mergeCell ref="A37:A39"/>
    <mergeCell ref="B37:C38"/>
    <mergeCell ref="D37:E38"/>
    <mergeCell ref="F37:G38"/>
    <mergeCell ref="H37:I38"/>
    <mergeCell ref="H2:I3"/>
    <mergeCell ref="A2:A4"/>
    <mergeCell ref="B2:C3"/>
    <mergeCell ref="D2:E3"/>
    <mergeCell ref="F2:G3"/>
  </mergeCell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E6406-E29E-46E0-AF20-EFAF44C01195}">
  <dimension ref="A1:AT42"/>
  <sheetViews>
    <sheetView topLeftCell="A7" zoomScaleNormal="100" workbookViewId="0">
      <pane xSplit="1" topLeftCell="B1" activePane="topRight" state="frozen"/>
      <selection sqref="A1:C1"/>
      <selection pane="topRight" activeCell="AV10" sqref="AV10"/>
    </sheetView>
  </sheetViews>
  <sheetFormatPr defaultRowHeight="14.4" x14ac:dyDescent="0.3"/>
  <cols>
    <col min="1" max="1" width="24.88671875" customWidth="1"/>
    <col min="2" max="5" width="7.77734375" style="8" customWidth="1"/>
    <col min="6" max="6" width="7.77734375" customWidth="1"/>
    <col min="7" max="14" width="7.77734375" style="8" customWidth="1"/>
    <col min="15" max="16" width="7.77734375" customWidth="1"/>
    <col min="18" max="19" width="9.109375" hidden="1" customWidth="1"/>
    <col min="20" max="25" width="5.6640625" style="32" hidden="1" customWidth="1"/>
    <col min="26" max="26" width="5.6640625" hidden="1" customWidth="1"/>
    <col min="27" max="27" width="9.109375" hidden="1" customWidth="1"/>
    <col min="28" max="33" width="5.6640625" style="32" hidden="1" customWidth="1"/>
    <col min="34" max="34" width="5.6640625" hidden="1" customWidth="1"/>
    <col min="35" max="35" width="1.33203125" hidden="1" customWidth="1"/>
    <col min="36" max="37" width="16.33203125" hidden="1" customWidth="1"/>
    <col min="38" max="38" width="24" hidden="1" customWidth="1"/>
    <col min="39" max="46" width="9.109375" hidden="1" customWidth="1"/>
    <col min="47" max="47" width="9.109375" customWidth="1"/>
  </cols>
  <sheetData>
    <row r="1" spans="1:46" ht="16.8" thickBot="1" x14ac:dyDescent="0.45">
      <c r="A1" s="29" t="s">
        <v>478</v>
      </c>
      <c r="F1" s="30"/>
      <c r="N1" s="172"/>
      <c r="T1" s="31"/>
      <c r="AB1" s="31"/>
    </row>
    <row r="2" spans="1:46" ht="92.25" customHeight="1" x14ac:dyDescent="0.3">
      <c r="A2" s="263" t="s">
        <v>191</v>
      </c>
      <c r="B2" s="266" t="s">
        <v>192</v>
      </c>
      <c r="C2" s="268" t="s">
        <v>392</v>
      </c>
      <c r="D2" s="268" t="s">
        <v>193</v>
      </c>
      <c r="E2" s="268" t="s">
        <v>194</v>
      </c>
      <c r="F2" s="268" t="s">
        <v>195</v>
      </c>
      <c r="G2" s="268" t="s">
        <v>196</v>
      </c>
      <c r="H2" s="268" t="s">
        <v>197</v>
      </c>
      <c r="I2" s="268" t="s">
        <v>396</v>
      </c>
      <c r="J2" s="268" t="s">
        <v>198</v>
      </c>
      <c r="K2" s="268" t="s">
        <v>199</v>
      </c>
      <c r="L2" s="268" t="s">
        <v>200</v>
      </c>
      <c r="M2" s="268" t="s">
        <v>201</v>
      </c>
      <c r="N2" s="276" t="s">
        <v>202</v>
      </c>
      <c r="O2" s="276" t="s">
        <v>203</v>
      </c>
      <c r="P2" s="277" t="s">
        <v>204</v>
      </c>
      <c r="Q2" s="8"/>
      <c r="T2" s="270" t="s">
        <v>205</v>
      </c>
      <c r="U2" s="271"/>
      <c r="V2" s="271"/>
      <c r="W2" s="271"/>
      <c r="X2" s="271"/>
      <c r="Y2" s="271"/>
      <c r="Z2" s="271"/>
      <c r="AB2" s="270" t="s">
        <v>205</v>
      </c>
      <c r="AC2" s="271"/>
      <c r="AD2" s="271"/>
      <c r="AE2" s="271"/>
      <c r="AF2" s="271"/>
      <c r="AG2" s="271"/>
      <c r="AH2" s="271"/>
    </row>
    <row r="3" spans="1:46" ht="16.5" customHeight="1" x14ac:dyDescent="0.3">
      <c r="A3" s="264"/>
      <c r="B3" s="267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78"/>
      <c r="O3" s="278"/>
      <c r="P3" s="279"/>
      <c r="Q3" s="8"/>
      <c r="T3" s="270"/>
      <c r="U3" s="271"/>
      <c r="V3" s="271"/>
      <c r="W3" s="271"/>
      <c r="X3" s="271"/>
      <c r="Y3" s="271"/>
      <c r="Z3" s="271"/>
      <c r="AB3" s="270"/>
      <c r="AC3" s="271"/>
      <c r="AD3" s="271"/>
      <c r="AE3" s="271"/>
      <c r="AF3" s="271"/>
      <c r="AG3" s="271"/>
      <c r="AH3" s="271"/>
    </row>
    <row r="4" spans="1:46" ht="16.5" customHeight="1" thickBot="1" x14ac:dyDescent="0.35">
      <c r="A4" s="265"/>
      <c r="B4" s="33" t="s">
        <v>208</v>
      </c>
      <c r="C4" s="34" t="s">
        <v>208</v>
      </c>
      <c r="D4" s="34" t="s">
        <v>208</v>
      </c>
      <c r="E4" s="34" t="s">
        <v>208</v>
      </c>
      <c r="F4" s="34" t="s">
        <v>208</v>
      </c>
      <c r="G4" s="34" t="s">
        <v>208</v>
      </c>
      <c r="H4" s="34" t="s">
        <v>208</v>
      </c>
      <c r="I4" s="34" t="s">
        <v>208</v>
      </c>
      <c r="J4" s="34" t="s">
        <v>208</v>
      </c>
      <c r="K4" s="35" t="s">
        <v>209</v>
      </c>
      <c r="L4" s="109" t="s">
        <v>209</v>
      </c>
      <c r="M4" s="109" t="s">
        <v>208</v>
      </c>
      <c r="N4" s="35" t="s">
        <v>209</v>
      </c>
      <c r="O4" s="36" t="s">
        <v>209</v>
      </c>
      <c r="P4" s="36" t="s">
        <v>209</v>
      </c>
      <c r="Q4" s="8"/>
      <c r="T4" s="37" t="s">
        <v>210</v>
      </c>
      <c r="U4" s="38" t="s">
        <v>211</v>
      </c>
      <c r="V4" s="38" t="s">
        <v>212</v>
      </c>
      <c r="W4" s="38" t="s">
        <v>206</v>
      </c>
      <c r="X4" s="38" t="s">
        <v>207</v>
      </c>
      <c r="Y4" s="38" t="s">
        <v>213</v>
      </c>
      <c r="Z4" s="38" t="s">
        <v>214</v>
      </c>
      <c r="AB4" s="37" t="s">
        <v>210</v>
      </c>
      <c r="AC4" s="38" t="s">
        <v>211</v>
      </c>
      <c r="AD4" s="38" t="s">
        <v>212</v>
      </c>
      <c r="AE4" s="38" t="s">
        <v>206</v>
      </c>
      <c r="AF4" s="38" t="s">
        <v>207</v>
      </c>
      <c r="AG4" s="38" t="s">
        <v>213</v>
      </c>
      <c r="AH4" s="38" t="s">
        <v>214</v>
      </c>
      <c r="AJ4" s="39" t="s">
        <v>215</v>
      </c>
      <c r="AK4" s="32"/>
    </row>
    <row r="5" spans="1:46" ht="14.4" customHeight="1" x14ac:dyDescent="0.3">
      <c r="A5" s="132" t="s">
        <v>216</v>
      </c>
      <c r="B5" s="82"/>
      <c r="C5" s="83"/>
      <c r="D5" s="83"/>
      <c r="E5" s="260" t="s">
        <v>446</v>
      </c>
      <c r="F5" s="83"/>
      <c r="G5" s="83"/>
      <c r="H5" s="83"/>
      <c r="I5" s="83">
        <v>270</v>
      </c>
      <c r="J5" s="83"/>
      <c r="K5" s="83"/>
      <c r="L5" s="83"/>
      <c r="M5" s="83">
        <v>268.89999999999998</v>
      </c>
      <c r="N5" s="280">
        <v>337.5</v>
      </c>
      <c r="O5" s="281" t="s">
        <v>438</v>
      </c>
      <c r="P5" s="260" t="s">
        <v>435</v>
      </c>
      <c r="Q5" s="40"/>
      <c r="R5" s="272" t="e">
        <f>+AVERAGE(#REF!)</f>
        <v>#REF!</v>
      </c>
      <c r="S5" s="41">
        <f>IF(SUM(B5:N5)&lt;&gt;0,AVERAGE(B5:N5),0)</f>
        <v>292.13333333333333</v>
      </c>
      <c r="T5" s="42">
        <v>0.46</v>
      </c>
      <c r="U5" s="43"/>
      <c r="V5" s="43"/>
      <c r="W5" s="43"/>
      <c r="X5" s="43"/>
      <c r="Y5" s="43"/>
      <c r="Z5" s="43"/>
      <c r="AB5" s="44">
        <f>IF(T5&gt;0,100*T5,"")</f>
        <v>46</v>
      </c>
      <c r="AC5" s="44" t="str">
        <f t="shared" ref="AC5:AH18" si="0">IF(U5&gt;0,100*U5,"")</f>
        <v/>
      </c>
      <c r="AD5" s="44" t="str">
        <f t="shared" si="0"/>
        <v/>
      </c>
      <c r="AE5" s="44" t="str">
        <f t="shared" si="0"/>
        <v/>
      </c>
      <c r="AF5" s="44" t="str">
        <f t="shared" si="0"/>
        <v/>
      </c>
      <c r="AG5" s="44" t="str">
        <f t="shared" si="0"/>
        <v/>
      </c>
      <c r="AH5" s="44" t="str">
        <f t="shared" si="0"/>
        <v/>
      </c>
    </row>
    <row r="6" spans="1:46" x14ac:dyDescent="0.3">
      <c r="A6" s="45" t="s">
        <v>217</v>
      </c>
      <c r="B6" s="84">
        <v>285</v>
      </c>
      <c r="C6" s="85">
        <v>285</v>
      </c>
      <c r="D6" s="85">
        <v>270</v>
      </c>
      <c r="E6" s="261"/>
      <c r="F6" s="85">
        <v>280</v>
      </c>
      <c r="G6" s="85"/>
      <c r="H6" s="85">
        <v>288</v>
      </c>
      <c r="I6" s="85">
        <v>250</v>
      </c>
      <c r="J6" s="85">
        <v>280</v>
      </c>
      <c r="K6" s="85"/>
      <c r="L6" s="85">
        <v>295</v>
      </c>
      <c r="M6" s="85"/>
      <c r="N6" s="282">
        <v>321.3</v>
      </c>
      <c r="O6" s="283"/>
      <c r="P6" s="261"/>
      <c r="Q6" s="8"/>
      <c r="R6" s="273"/>
      <c r="S6" s="41">
        <f>IF(SUM(B6:N6)&lt;&gt;0,AVERAGE(B6:N6),0)</f>
        <v>283.81111111111113</v>
      </c>
      <c r="T6" s="42">
        <v>0.32</v>
      </c>
      <c r="U6" s="43"/>
      <c r="V6" s="43"/>
      <c r="W6" s="43"/>
      <c r="X6" s="43"/>
      <c r="Y6" s="43"/>
      <c r="Z6" s="43"/>
      <c r="AB6" s="44">
        <f t="shared" ref="AB6:AH33" si="1">IF(T6&gt;0,100*T6,"")</f>
        <v>32</v>
      </c>
      <c r="AC6" s="44" t="str">
        <f t="shared" si="0"/>
        <v/>
      </c>
      <c r="AD6" s="44" t="str">
        <f t="shared" si="0"/>
        <v/>
      </c>
      <c r="AE6" s="44" t="str">
        <f t="shared" si="0"/>
        <v/>
      </c>
      <c r="AF6" s="44" t="str">
        <f t="shared" si="0"/>
        <v/>
      </c>
      <c r="AG6" s="44" t="str">
        <f t="shared" si="0"/>
        <v/>
      </c>
      <c r="AH6" s="44" t="str">
        <f t="shared" si="0"/>
        <v/>
      </c>
    </row>
    <row r="7" spans="1:46" x14ac:dyDescent="0.3">
      <c r="A7" s="45" t="s">
        <v>457</v>
      </c>
      <c r="B7" s="84"/>
      <c r="C7" s="85"/>
      <c r="D7" s="85"/>
      <c r="E7" s="261"/>
      <c r="F7" s="85"/>
      <c r="G7" s="85"/>
      <c r="H7" s="85"/>
      <c r="I7" s="85"/>
      <c r="J7" s="85"/>
      <c r="K7" s="85"/>
      <c r="L7" s="85"/>
      <c r="M7" s="85">
        <v>250</v>
      </c>
      <c r="N7" s="282"/>
      <c r="O7" s="283"/>
      <c r="P7" s="261"/>
      <c r="Q7" s="8"/>
      <c r="R7" s="173"/>
      <c r="S7" s="41"/>
      <c r="T7" s="42"/>
      <c r="U7" s="43"/>
      <c r="V7" s="43"/>
      <c r="W7" s="43"/>
      <c r="X7" s="43"/>
      <c r="Y7" s="43"/>
      <c r="Z7" s="43"/>
      <c r="AB7" s="44"/>
      <c r="AC7" s="44"/>
      <c r="AD7" s="44"/>
      <c r="AE7" s="44"/>
      <c r="AF7" s="44"/>
      <c r="AG7" s="44"/>
      <c r="AH7" s="44"/>
    </row>
    <row r="8" spans="1:46" x14ac:dyDescent="0.3">
      <c r="A8" s="45" t="s">
        <v>218</v>
      </c>
      <c r="B8" s="84">
        <v>265</v>
      </c>
      <c r="C8" s="85">
        <v>262</v>
      </c>
      <c r="D8" s="85">
        <v>240</v>
      </c>
      <c r="E8" s="261"/>
      <c r="F8" s="85"/>
      <c r="G8" s="85"/>
      <c r="H8" s="85">
        <v>280</v>
      </c>
      <c r="I8" s="85">
        <v>200</v>
      </c>
      <c r="J8" s="85"/>
      <c r="K8" s="85"/>
      <c r="L8" s="85">
        <v>285</v>
      </c>
      <c r="M8" s="85"/>
      <c r="N8" s="282">
        <v>261.89999999999998</v>
      </c>
      <c r="O8" s="283"/>
      <c r="P8" s="261"/>
      <c r="Q8" s="8"/>
      <c r="S8" s="41">
        <f>IF(SUM(B8:N8)&lt;&gt;0,AVERAGE(B8:N8),0)</f>
        <v>256.2714285714286</v>
      </c>
      <c r="T8" s="42">
        <v>0.27</v>
      </c>
      <c r="U8" s="43"/>
      <c r="V8" s="43"/>
      <c r="W8" s="43">
        <v>0.02</v>
      </c>
      <c r="X8" s="43">
        <v>0.04</v>
      </c>
      <c r="Y8" s="43"/>
      <c r="Z8" s="43"/>
      <c r="AB8" s="44">
        <f t="shared" si="1"/>
        <v>27</v>
      </c>
      <c r="AC8" s="44" t="str">
        <f t="shared" si="0"/>
        <v/>
      </c>
      <c r="AD8" s="44" t="str">
        <f t="shared" si="0"/>
        <v/>
      </c>
      <c r="AE8" s="44">
        <f t="shared" si="0"/>
        <v>2</v>
      </c>
      <c r="AF8" s="44">
        <f t="shared" si="0"/>
        <v>4</v>
      </c>
      <c r="AG8" s="44" t="str">
        <f t="shared" si="0"/>
        <v/>
      </c>
      <c r="AH8" s="44" t="str">
        <f t="shared" si="0"/>
        <v/>
      </c>
    </row>
    <row r="9" spans="1:46" x14ac:dyDescent="0.3">
      <c r="A9" s="45" t="s">
        <v>451</v>
      </c>
      <c r="B9" s="84"/>
      <c r="C9" s="85"/>
      <c r="D9" s="85"/>
      <c r="E9" s="261"/>
      <c r="F9" s="85"/>
      <c r="G9" s="85"/>
      <c r="H9" s="85"/>
      <c r="I9" s="85"/>
      <c r="J9" s="85"/>
      <c r="K9" s="85"/>
      <c r="L9" s="85">
        <v>290</v>
      </c>
      <c r="M9" s="85">
        <v>267.3</v>
      </c>
      <c r="N9" s="282">
        <v>297.60000000000002</v>
      </c>
      <c r="O9" s="283"/>
      <c r="P9" s="261"/>
      <c r="Q9" s="8"/>
      <c r="S9" s="41"/>
      <c r="T9" s="42"/>
      <c r="U9" s="43"/>
      <c r="V9" s="43"/>
      <c r="W9" s="43"/>
      <c r="X9" s="43"/>
      <c r="Y9" s="43"/>
      <c r="Z9" s="43"/>
      <c r="AB9" s="44"/>
      <c r="AC9" s="44"/>
      <c r="AD9" s="44"/>
      <c r="AE9" s="44"/>
      <c r="AF9" s="44"/>
      <c r="AG9" s="44"/>
      <c r="AH9" s="44"/>
    </row>
    <row r="10" spans="1:46" ht="15" thickBot="1" x14ac:dyDescent="0.35">
      <c r="A10" s="45" t="s">
        <v>219</v>
      </c>
      <c r="B10" s="84"/>
      <c r="C10" s="85"/>
      <c r="D10" s="85"/>
      <c r="E10" s="261"/>
      <c r="F10" s="85"/>
      <c r="G10" s="85"/>
      <c r="H10" s="85"/>
      <c r="I10" s="85"/>
      <c r="J10" s="85">
        <v>165</v>
      </c>
      <c r="K10" s="85"/>
      <c r="L10" s="85"/>
      <c r="M10" s="85"/>
      <c r="N10" s="282">
        <v>217.7</v>
      </c>
      <c r="O10" s="283"/>
      <c r="P10" s="261"/>
      <c r="Q10" s="8"/>
      <c r="S10" s="41">
        <f>IF(SUM(B10:N10)&lt;&gt;0,AVERAGE(B10:N10),0)</f>
        <v>191.35</v>
      </c>
      <c r="T10" s="42">
        <v>0.21</v>
      </c>
      <c r="U10" s="43"/>
      <c r="V10" s="43"/>
      <c r="W10" s="43"/>
      <c r="X10" s="43"/>
      <c r="Y10" s="43">
        <v>0.24</v>
      </c>
      <c r="Z10" s="43"/>
      <c r="AB10" s="44">
        <f t="shared" si="1"/>
        <v>21</v>
      </c>
      <c r="AC10" s="44" t="str">
        <f t="shared" si="0"/>
        <v/>
      </c>
      <c r="AD10" s="44" t="str">
        <f t="shared" si="0"/>
        <v/>
      </c>
      <c r="AE10" s="44" t="str">
        <f t="shared" si="0"/>
        <v/>
      </c>
      <c r="AF10" s="44" t="str">
        <f t="shared" si="0"/>
        <v/>
      </c>
      <c r="AG10" s="44">
        <f t="shared" si="0"/>
        <v>24</v>
      </c>
      <c r="AH10" s="44" t="str">
        <f t="shared" si="0"/>
        <v/>
      </c>
    </row>
    <row r="11" spans="1:46" ht="15" thickBot="1" x14ac:dyDescent="0.35">
      <c r="A11" s="47" t="s">
        <v>220</v>
      </c>
      <c r="B11" s="86">
        <v>250</v>
      </c>
      <c r="C11" s="87">
        <v>248</v>
      </c>
      <c r="D11" s="87"/>
      <c r="E11" s="261"/>
      <c r="F11" s="87">
        <v>210</v>
      </c>
      <c r="G11" s="87"/>
      <c r="H11" s="87"/>
      <c r="I11" s="87"/>
      <c r="J11" s="87"/>
      <c r="K11" s="87"/>
      <c r="L11" s="87"/>
      <c r="M11" s="87"/>
      <c r="N11" s="88"/>
      <c r="O11" s="283"/>
      <c r="P11" s="261"/>
      <c r="Q11" s="8"/>
      <c r="R11" s="48" t="e">
        <f>+#REF!</f>
        <v>#REF!</v>
      </c>
      <c r="S11" s="41">
        <f>IF(SUM(B11:N11)&lt;&gt;0,AVERAGE(B11:N11),0)</f>
        <v>236</v>
      </c>
      <c r="T11" s="49"/>
      <c r="U11" s="50">
        <v>0.4</v>
      </c>
      <c r="V11" s="50"/>
      <c r="W11" s="50"/>
      <c r="X11" s="50"/>
      <c r="Y11" s="50"/>
      <c r="Z11" s="50"/>
      <c r="AB11" s="51" t="str">
        <f t="shared" si="1"/>
        <v/>
      </c>
      <c r="AC11" s="51">
        <f t="shared" si="0"/>
        <v>40</v>
      </c>
      <c r="AD11" s="51" t="str">
        <f t="shared" si="0"/>
        <v/>
      </c>
      <c r="AE11" s="51" t="str">
        <f t="shared" si="0"/>
        <v/>
      </c>
      <c r="AF11" s="51" t="str">
        <f t="shared" si="0"/>
        <v/>
      </c>
      <c r="AG11" s="51" t="str">
        <f t="shared" si="0"/>
        <v/>
      </c>
      <c r="AH11" s="51" t="str">
        <f t="shared" si="0"/>
        <v/>
      </c>
    </row>
    <row r="12" spans="1:46" ht="15" thickBot="1" x14ac:dyDescent="0.35">
      <c r="A12" s="47" t="s">
        <v>221</v>
      </c>
      <c r="B12" s="86"/>
      <c r="C12" s="87"/>
      <c r="D12" s="87"/>
      <c r="E12" s="261"/>
      <c r="F12" s="87"/>
      <c r="G12" s="87"/>
      <c r="H12" s="87"/>
      <c r="I12" s="87"/>
      <c r="J12" s="87">
        <v>210</v>
      </c>
      <c r="K12" s="87"/>
      <c r="L12" s="87"/>
      <c r="M12" s="87"/>
      <c r="N12" s="88"/>
      <c r="O12" s="283"/>
      <c r="P12" s="261"/>
      <c r="Q12" s="8"/>
      <c r="R12" s="48"/>
      <c r="S12" s="41"/>
      <c r="T12" s="49"/>
      <c r="U12" s="50"/>
      <c r="V12" s="50"/>
      <c r="W12" s="50"/>
      <c r="X12" s="50"/>
      <c r="Y12" s="50"/>
      <c r="Z12" s="50"/>
      <c r="AB12" s="51"/>
      <c r="AC12" s="51"/>
      <c r="AD12" s="51"/>
      <c r="AE12" s="51"/>
      <c r="AF12" s="51"/>
      <c r="AG12" s="51"/>
      <c r="AH12" s="51"/>
    </row>
    <row r="13" spans="1:46" ht="15" thickBot="1" x14ac:dyDescent="0.35">
      <c r="A13" s="52" t="s">
        <v>222</v>
      </c>
      <c r="B13" s="284">
        <v>140</v>
      </c>
      <c r="C13" s="89">
        <v>140</v>
      </c>
      <c r="D13" s="89"/>
      <c r="E13" s="261"/>
      <c r="F13" s="89"/>
      <c r="G13" s="89"/>
      <c r="H13" s="89"/>
      <c r="I13" s="89"/>
      <c r="J13" s="89"/>
      <c r="K13" s="89"/>
      <c r="L13" s="89"/>
      <c r="M13" s="89"/>
      <c r="N13" s="145"/>
      <c r="O13" s="283"/>
      <c r="P13" s="261"/>
      <c r="Q13" s="8"/>
      <c r="S13" s="41">
        <f>IF(SUM(B13:N13)&lt;&gt;0,AVERAGE(B13:N13),0)</f>
        <v>140</v>
      </c>
      <c r="T13" s="53"/>
      <c r="U13" s="54"/>
      <c r="V13" s="54"/>
      <c r="W13" s="54"/>
      <c r="X13" s="54">
        <v>0.21</v>
      </c>
      <c r="Y13" s="54">
        <v>0.3</v>
      </c>
      <c r="Z13" s="54"/>
      <c r="AB13" s="55" t="str">
        <f t="shared" si="1"/>
        <v/>
      </c>
      <c r="AC13" s="55" t="str">
        <f t="shared" si="0"/>
        <v/>
      </c>
      <c r="AD13" s="55" t="str">
        <f t="shared" si="0"/>
        <v/>
      </c>
      <c r="AE13" s="55" t="str">
        <f t="shared" si="0"/>
        <v/>
      </c>
      <c r="AF13" s="55">
        <f t="shared" si="0"/>
        <v>21</v>
      </c>
      <c r="AG13" s="55">
        <f t="shared" si="0"/>
        <v>30</v>
      </c>
      <c r="AH13" s="55" t="str">
        <f t="shared" si="0"/>
        <v/>
      </c>
      <c r="AM13" s="56" t="s">
        <v>223</v>
      </c>
      <c r="AN13" s="57"/>
      <c r="AO13" s="58" t="s">
        <v>210</v>
      </c>
      <c r="AP13" s="58" t="s">
        <v>211</v>
      </c>
      <c r="AQ13" s="58" t="s">
        <v>212</v>
      </c>
      <c r="AR13" s="58" t="s">
        <v>207</v>
      </c>
      <c r="AS13" s="58" t="s">
        <v>206</v>
      </c>
      <c r="AT13" s="58" t="s">
        <v>213</v>
      </c>
    </row>
    <row r="14" spans="1:46" x14ac:dyDescent="0.3">
      <c r="A14" s="59" t="s">
        <v>224</v>
      </c>
      <c r="B14" s="90"/>
      <c r="C14" s="91"/>
      <c r="D14" s="91">
        <v>250</v>
      </c>
      <c r="E14" s="261"/>
      <c r="F14" s="91"/>
      <c r="G14" s="91"/>
      <c r="H14" s="91"/>
      <c r="I14" s="91"/>
      <c r="J14" s="91"/>
      <c r="K14" s="91"/>
      <c r="L14" s="91"/>
      <c r="M14" s="91"/>
      <c r="N14" s="146"/>
      <c r="O14" s="283"/>
      <c r="P14" s="261"/>
      <c r="Q14" s="8"/>
      <c r="S14" s="41">
        <f>IF(SUM(B14:N14)&lt;&gt;0,AVERAGE(B14:N14),0)</f>
        <v>250</v>
      </c>
      <c r="T14" s="60">
        <v>0.2</v>
      </c>
      <c r="U14" s="61">
        <v>0.3</v>
      </c>
      <c r="V14" s="61"/>
      <c r="W14" s="61"/>
      <c r="X14" s="61"/>
      <c r="Y14" s="61"/>
      <c r="Z14" s="61"/>
      <c r="AB14" s="62"/>
      <c r="AC14" s="62">
        <v>20</v>
      </c>
      <c r="AD14" s="62">
        <v>30</v>
      </c>
      <c r="AE14" s="62" t="str">
        <f t="shared" si="0"/>
        <v/>
      </c>
      <c r="AF14" s="62" t="str">
        <f t="shared" si="0"/>
        <v/>
      </c>
      <c r="AG14" s="62" t="str">
        <f t="shared" si="0"/>
        <v/>
      </c>
      <c r="AH14" s="62" t="str">
        <f t="shared" si="0"/>
        <v/>
      </c>
      <c r="AJ14" s="46" t="e">
        <f>IF(S14&lt;&gt;"",(S14*10)/(((AB14*10)*$R$5)+((AC14*10)*$R$11)+((AD14*10)*#REF!)),"")</f>
        <v>#REF!</v>
      </c>
      <c r="AK14" s="63"/>
      <c r="AL14" s="64" t="s">
        <v>225</v>
      </c>
      <c r="AM14" s="65" t="e">
        <f>IF(#REF!&lt;&gt;"",(#REF!*10)/(((AO14*10)*$AO$2)+((AP14*10)*$AO$3)+((AQ14*10)*$AO$4)),"")</f>
        <v>#REF!</v>
      </c>
      <c r="AN14" s="57"/>
      <c r="AO14" s="57"/>
      <c r="AP14" s="57">
        <v>20</v>
      </c>
      <c r="AQ14" s="57">
        <v>30</v>
      </c>
      <c r="AR14" s="57"/>
      <c r="AS14" s="57"/>
      <c r="AT14" s="57"/>
    </row>
    <row r="15" spans="1:46" x14ac:dyDescent="0.3">
      <c r="A15" s="59" t="s">
        <v>226</v>
      </c>
      <c r="B15" s="90"/>
      <c r="C15" s="91">
        <v>180</v>
      </c>
      <c r="D15" s="91"/>
      <c r="E15" s="261"/>
      <c r="F15" s="91"/>
      <c r="G15" s="91"/>
      <c r="H15" s="91"/>
      <c r="I15" s="91"/>
      <c r="J15" s="91"/>
      <c r="K15" s="91">
        <v>160</v>
      </c>
      <c r="L15" s="91"/>
      <c r="M15" s="91"/>
      <c r="N15" s="92"/>
      <c r="O15" s="283"/>
      <c r="P15" s="261"/>
      <c r="Q15" s="8"/>
      <c r="S15" s="41">
        <f>IF(SUM(B15:N15)&lt;&gt;0,AVERAGE(B15:N15),0)</f>
        <v>170</v>
      </c>
      <c r="T15" s="66">
        <v>0.04</v>
      </c>
      <c r="U15" s="61">
        <v>0.12</v>
      </c>
      <c r="V15" s="61">
        <v>0.12</v>
      </c>
      <c r="W15" s="61">
        <v>0.1</v>
      </c>
      <c r="X15" s="61">
        <v>2.5000000000000001E-2</v>
      </c>
      <c r="Y15" s="61">
        <v>0.15</v>
      </c>
      <c r="Z15" s="61"/>
      <c r="AB15" s="62">
        <f t="shared" si="1"/>
        <v>4</v>
      </c>
      <c r="AC15" s="62">
        <f t="shared" si="0"/>
        <v>12</v>
      </c>
      <c r="AD15" s="62">
        <f t="shared" si="0"/>
        <v>12</v>
      </c>
      <c r="AE15" s="62">
        <f t="shared" si="0"/>
        <v>10</v>
      </c>
      <c r="AF15" s="62">
        <f t="shared" si="0"/>
        <v>2.5</v>
      </c>
      <c r="AG15" s="62">
        <f t="shared" si="0"/>
        <v>15</v>
      </c>
      <c r="AH15" s="62" t="str">
        <f t="shared" si="0"/>
        <v/>
      </c>
      <c r="AJ15" s="46" t="e">
        <f>IF(S15&lt;&gt;"",(S15*10)/(((AB15*10)*$R$5)+((AC15*10)*$R$11)+((AD15*10)*#REF!)),"")</f>
        <v>#REF!</v>
      </c>
      <c r="AL15" s="67" t="s">
        <v>227</v>
      </c>
      <c r="AM15" s="68" t="e">
        <f>IF(#REF!&lt;&gt;"",(#REF!*10)/(((AO15*10)*$AO$2)+((AP15*10)*$AO$3)+((AQ15*10)*$AO$4)),"")</f>
        <v>#REF!</v>
      </c>
      <c r="AN15" s="57"/>
      <c r="AO15" s="57">
        <v>5</v>
      </c>
      <c r="AP15" s="57">
        <v>11</v>
      </c>
      <c r="AQ15" s="57">
        <v>20</v>
      </c>
      <c r="AR15" s="57"/>
      <c r="AS15" s="57"/>
      <c r="AT15" s="57"/>
    </row>
    <row r="16" spans="1:46" x14ac:dyDescent="0.3">
      <c r="A16" s="59" t="s">
        <v>364</v>
      </c>
      <c r="B16" s="90"/>
      <c r="C16" s="91"/>
      <c r="D16" s="91">
        <v>250</v>
      </c>
      <c r="E16" s="261"/>
      <c r="F16" s="91"/>
      <c r="G16" s="91">
        <v>182</v>
      </c>
      <c r="H16" s="91"/>
      <c r="I16" s="91"/>
      <c r="J16" s="91"/>
      <c r="K16" s="91"/>
      <c r="L16" s="91"/>
      <c r="M16" s="91"/>
      <c r="N16" s="92"/>
      <c r="O16" s="283"/>
      <c r="P16" s="261"/>
      <c r="Q16" s="8"/>
      <c r="S16" s="41"/>
      <c r="T16" s="66"/>
      <c r="U16" s="61"/>
      <c r="V16" s="61"/>
      <c r="W16" s="61"/>
      <c r="X16" s="61"/>
      <c r="Y16" s="61"/>
      <c r="Z16" s="61"/>
      <c r="AB16" s="62"/>
      <c r="AC16" s="62"/>
      <c r="AD16" s="62"/>
      <c r="AE16" s="62"/>
      <c r="AF16" s="62"/>
      <c r="AG16" s="62"/>
      <c r="AH16" s="62"/>
      <c r="AJ16" s="120"/>
      <c r="AL16" s="67"/>
      <c r="AM16" s="68"/>
      <c r="AN16" s="57"/>
      <c r="AO16" s="57"/>
      <c r="AP16" s="57"/>
      <c r="AQ16" s="57"/>
      <c r="AR16" s="57"/>
      <c r="AS16" s="57"/>
      <c r="AT16" s="57"/>
    </row>
    <row r="17" spans="1:46" x14ac:dyDescent="0.3">
      <c r="A17" s="59" t="s">
        <v>228</v>
      </c>
      <c r="B17" s="90"/>
      <c r="C17" s="91"/>
      <c r="D17" s="91"/>
      <c r="E17" s="261"/>
      <c r="F17" s="91"/>
      <c r="G17" s="91"/>
      <c r="H17" s="91">
        <v>201</v>
      </c>
      <c r="I17" s="91"/>
      <c r="J17" s="91"/>
      <c r="K17" s="91"/>
      <c r="L17" s="91"/>
      <c r="M17" s="91"/>
      <c r="N17" s="92"/>
      <c r="O17" s="283"/>
      <c r="P17" s="261"/>
      <c r="Q17" s="8"/>
      <c r="S17" s="41">
        <f>IF(SUM(B17:N17)&lt;&gt;0,AVERAGE(B17:N17),0)</f>
        <v>201</v>
      </c>
      <c r="T17" s="66">
        <v>0.04</v>
      </c>
      <c r="U17" s="61">
        <v>0.12</v>
      </c>
      <c r="V17" s="61">
        <v>0.2</v>
      </c>
      <c r="W17" s="61">
        <v>0.05</v>
      </c>
      <c r="X17" s="61"/>
      <c r="Y17" s="61">
        <v>0.12</v>
      </c>
      <c r="Z17" s="61"/>
      <c r="AB17" s="62">
        <f t="shared" si="1"/>
        <v>4</v>
      </c>
      <c r="AC17" s="62">
        <f t="shared" si="0"/>
        <v>12</v>
      </c>
      <c r="AD17" s="62">
        <f t="shared" si="0"/>
        <v>20</v>
      </c>
      <c r="AE17" s="62">
        <f t="shared" si="0"/>
        <v>5</v>
      </c>
      <c r="AF17" s="62" t="str">
        <f t="shared" si="0"/>
        <v/>
      </c>
      <c r="AG17" s="62">
        <f t="shared" si="0"/>
        <v>12</v>
      </c>
      <c r="AH17" s="62" t="str">
        <f t="shared" si="0"/>
        <v/>
      </c>
      <c r="AJ17" s="46" t="e">
        <f>IF(S17&lt;&gt;"",(S17*10)/(((AB17*10)*$R$5)+((AC17*10)*$R$11)+((AD17*10)*#REF!)),"")</f>
        <v>#REF!</v>
      </c>
      <c r="AL17" s="67" t="s">
        <v>229</v>
      </c>
      <c r="AM17" s="68" t="e">
        <f>IF(#REF!&lt;&gt;"",(#REF!*10)/(((AO17*10)*$AO$2)+((AP17*10)*$AO$3)+((AQ17*10)*$AO$4)),"")</f>
        <v>#REF!</v>
      </c>
      <c r="AN17" s="57"/>
      <c r="AO17" s="57">
        <v>1</v>
      </c>
      <c r="AP17" s="57">
        <v>15</v>
      </c>
      <c r="AQ17" s="57">
        <v>15</v>
      </c>
      <c r="AR17" s="57"/>
      <c r="AS17" s="57"/>
      <c r="AT17" s="57"/>
    </row>
    <row r="18" spans="1:46" x14ac:dyDescent="0.3">
      <c r="A18" s="59" t="s">
        <v>230</v>
      </c>
      <c r="B18" s="90">
        <v>185</v>
      </c>
      <c r="C18" s="91">
        <v>185</v>
      </c>
      <c r="D18" s="91">
        <v>270</v>
      </c>
      <c r="E18" s="261"/>
      <c r="F18" s="91">
        <v>167</v>
      </c>
      <c r="G18" s="91"/>
      <c r="H18" s="91">
        <v>207</v>
      </c>
      <c r="I18" s="91"/>
      <c r="J18" s="91">
        <v>167</v>
      </c>
      <c r="K18" s="91"/>
      <c r="L18" s="91"/>
      <c r="M18" s="91"/>
      <c r="N18" s="92"/>
      <c r="O18" s="283"/>
      <c r="P18" s="261"/>
      <c r="Q18" s="8"/>
      <c r="S18" s="41">
        <f>IF(SUM(B18:N18)&lt;&gt;0,AVERAGE(B18:N18),0)</f>
        <v>196.83333333333334</v>
      </c>
      <c r="T18" s="66">
        <v>0.04</v>
      </c>
      <c r="U18" s="61">
        <v>0.16</v>
      </c>
      <c r="V18" s="61">
        <v>0.18</v>
      </c>
      <c r="W18" s="61"/>
      <c r="X18" s="61"/>
      <c r="Y18" s="61"/>
      <c r="Z18" s="61"/>
      <c r="AB18" s="62">
        <f t="shared" si="1"/>
        <v>4</v>
      </c>
      <c r="AC18" s="62">
        <f t="shared" si="0"/>
        <v>16</v>
      </c>
      <c r="AD18" s="62">
        <f t="shared" si="0"/>
        <v>18</v>
      </c>
      <c r="AE18" s="62" t="str">
        <f t="shared" si="0"/>
        <v/>
      </c>
      <c r="AF18" s="62" t="str">
        <f t="shared" si="0"/>
        <v/>
      </c>
      <c r="AG18" s="62" t="str">
        <f t="shared" si="0"/>
        <v/>
      </c>
      <c r="AH18" s="62" t="str">
        <f t="shared" si="0"/>
        <v/>
      </c>
      <c r="AJ18" s="46" t="e">
        <f>IF(S18&lt;&gt;"",(S18*10)/(((AB18*10)*$R$5)+((AC18*10)*$R$11)+((AD18*10)*#REF!)),"")</f>
        <v>#REF!</v>
      </c>
      <c r="AL18" s="67" t="s">
        <v>231</v>
      </c>
      <c r="AM18" s="68" t="e">
        <f>IF(#REF!&lt;&gt;"",(#REF!*10)/(((AO18*10)*$AO$2)+((AP18*10)*$AO$3)+((AQ18*10)*$AO$4)),"")</f>
        <v>#REF!</v>
      </c>
      <c r="AN18" s="57"/>
      <c r="AO18" s="57">
        <v>3.5</v>
      </c>
      <c r="AP18" s="57">
        <v>12</v>
      </c>
      <c r="AQ18" s="57">
        <v>20</v>
      </c>
      <c r="AR18" s="57"/>
      <c r="AS18" s="57"/>
      <c r="AT18" s="57"/>
    </row>
    <row r="19" spans="1:46" x14ac:dyDescent="0.3">
      <c r="A19" s="59" t="s">
        <v>232</v>
      </c>
      <c r="B19" s="90">
        <v>298</v>
      </c>
      <c r="C19" s="91">
        <v>300</v>
      </c>
      <c r="D19" s="91"/>
      <c r="E19" s="261"/>
      <c r="F19" s="91"/>
      <c r="G19" s="91"/>
      <c r="H19" s="91"/>
      <c r="I19" s="91"/>
      <c r="J19" s="91"/>
      <c r="K19" s="91"/>
      <c r="L19" s="91">
        <v>285</v>
      </c>
      <c r="M19" s="91"/>
      <c r="N19" s="92"/>
      <c r="O19" s="283"/>
      <c r="P19" s="261"/>
      <c r="Q19" s="8"/>
      <c r="S19" s="41">
        <f>IF(SUM(B19:N19)&lt;&gt;0,AVERAGE(B19:N19),0)</f>
        <v>294.33333333333331</v>
      </c>
      <c r="T19" s="66">
        <v>0.05</v>
      </c>
      <c r="U19" s="61">
        <v>0.1</v>
      </c>
      <c r="V19" s="61">
        <v>0.25</v>
      </c>
      <c r="W19" s="61"/>
      <c r="X19" s="61"/>
      <c r="Y19" s="61"/>
      <c r="Z19" s="61"/>
      <c r="AB19" s="62">
        <f t="shared" si="1"/>
        <v>5</v>
      </c>
      <c r="AC19" s="62">
        <f t="shared" si="1"/>
        <v>10</v>
      </c>
      <c r="AD19" s="62">
        <f t="shared" si="1"/>
        <v>25</v>
      </c>
      <c r="AE19" s="62" t="str">
        <f t="shared" si="1"/>
        <v/>
      </c>
      <c r="AF19" s="62" t="str">
        <f t="shared" si="1"/>
        <v/>
      </c>
      <c r="AG19" s="62" t="str">
        <f t="shared" si="1"/>
        <v/>
      </c>
      <c r="AH19" s="62" t="str">
        <f t="shared" si="1"/>
        <v/>
      </c>
      <c r="AJ19" s="46" t="e">
        <f>IF(S19&lt;&gt;"",(S19*10)/(((AB19*10)*$R$5)+((AC19*10)*$R$11)+((AD19*10)*#REF!)),"")</f>
        <v>#REF!</v>
      </c>
      <c r="AL19" s="67" t="s">
        <v>226</v>
      </c>
      <c r="AM19" s="68" t="e">
        <f>IF(#REF!&lt;&gt;"",(#REF!*10)/(((AO19*10)*$AO$2)+((AP19*10)*$AO$3)+((AQ19*10)*$AO$4)),"")</f>
        <v>#REF!</v>
      </c>
      <c r="AN19" s="57"/>
      <c r="AO19" s="57">
        <v>4</v>
      </c>
      <c r="AP19" s="57">
        <v>12</v>
      </c>
      <c r="AQ19" s="57">
        <v>12</v>
      </c>
      <c r="AR19" s="57"/>
      <c r="AS19" s="57"/>
      <c r="AT19" s="57"/>
    </row>
    <row r="20" spans="1:46" x14ac:dyDescent="0.3">
      <c r="A20" s="59" t="s">
        <v>439</v>
      </c>
      <c r="B20" s="90"/>
      <c r="C20" s="91"/>
      <c r="D20" s="91"/>
      <c r="E20" s="261"/>
      <c r="F20" s="91">
        <v>250</v>
      </c>
      <c r="G20" s="91"/>
      <c r="H20" s="91"/>
      <c r="I20" s="91"/>
      <c r="J20" s="91"/>
      <c r="K20" s="91"/>
      <c r="L20" s="91"/>
      <c r="M20" s="91"/>
      <c r="N20" s="92"/>
      <c r="O20" s="283"/>
      <c r="P20" s="261"/>
      <c r="Q20" s="8"/>
      <c r="S20" s="41"/>
      <c r="T20" s="66"/>
      <c r="U20" s="61"/>
      <c r="V20" s="61"/>
      <c r="W20" s="61"/>
      <c r="X20" s="61"/>
      <c r="Y20" s="61"/>
      <c r="Z20" s="61"/>
      <c r="AB20" s="62"/>
      <c r="AC20" s="62"/>
      <c r="AD20" s="62"/>
      <c r="AE20" s="62"/>
      <c r="AF20" s="62"/>
      <c r="AG20" s="62"/>
      <c r="AH20" s="62"/>
      <c r="AJ20" s="141"/>
      <c r="AL20" s="67"/>
      <c r="AM20" s="68"/>
      <c r="AN20" s="57"/>
      <c r="AO20" s="57"/>
      <c r="AP20" s="57"/>
      <c r="AQ20" s="57"/>
      <c r="AR20" s="57"/>
      <c r="AS20" s="57"/>
      <c r="AT20" s="57"/>
    </row>
    <row r="21" spans="1:46" x14ac:dyDescent="0.3">
      <c r="A21" s="59" t="s">
        <v>328</v>
      </c>
      <c r="B21" s="90"/>
      <c r="C21" s="91"/>
      <c r="D21" s="91"/>
      <c r="E21" s="261"/>
      <c r="F21" s="91"/>
      <c r="G21" s="91">
        <v>160</v>
      </c>
      <c r="H21" s="91"/>
      <c r="I21" s="91"/>
      <c r="J21" s="91"/>
      <c r="K21" s="91"/>
      <c r="L21" s="91"/>
      <c r="M21" s="91"/>
      <c r="N21" s="92">
        <v>202.5</v>
      </c>
      <c r="O21" s="283"/>
      <c r="P21" s="261"/>
      <c r="Q21" s="8"/>
      <c r="S21" s="41">
        <f>IF(SUM(B21:N21)&lt;&gt;0,AVERAGE(B21:N21),0)</f>
        <v>181.25</v>
      </c>
      <c r="T21" s="60">
        <v>0.04</v>
      </c>
      <c r="U21" s="61">
        <v>0.12</v>
      </c>
      <c r="V21" s="61">
        <v>0.12</v>
      </c>
      <c r="W21" s="61"/>
      <c r="X21" s="61"/>
      <c r="Y21" s="61"/>
      <c r="Z21" s="61"/>
      <c r="AB21" s="62">
        <f t="shared" si="1"/>
        <v>4</v>
      </c>
      <c r="AC21" s="62">
        <f t="shared" si="1"/>
        <v>12</v>
      </c>
      <c r="AD21" s="62">
        <f t="shared" si="1"/>
        <v>12</v>
      </c>
      <c r="AE21" s="62" t="str">
        <f t="shared" si="1"/>
        <v/>
      </c>
      <c r="AF21" s="62" t="str">
        <f t="shared" si="1"/>
        <v/>
      </c>
      <c r="AG21" s="62" t="str">
        <f t="shared" si="1"/>
        <v/>
      </c>
      <c r="AH21" s="62" t="str">
        <f t="shared" si="1"/>
        <v/>
      </c>
      <c r="AJ21" s="46" t="e">
        <f>IF(S21&lt;&gt;"",(S21*10)/(((AB21*10)*$R$5)+((AC21*10)*$R$11)+((AD21*10)*#REF!)),"")</f>
        <v>#REF!</v>
      </c>
      <c r="AL21" s="67" t="s">
        <v>233</v>
      </c>
      <c r="AM21" s="68" t="e">
        <f>IF(#REF!&lt;&gt;"",(#REF!*10)/(((AO21*10)*$AO$2)+((AP21*10)*$AO$3)+((AQ21*10)*$AO$4)),"")</f>
        <v>#REF!</v>
      </c>
      <c r="AN21" s="57"/>
      <c r="AO21" s="57">
        <v>4</v>
      </c>
      <c r="AP21" s="57">
        <v>16</v>
      </c>
      <c r="AQ21" s="57">
        <v>18</v>
      </c>
      <c r="AR21" s="57"/>
      <c r="AS21" s="57">
        <v>25</v>
      </c>
      <c r="AT21" s="57"/>
    </row>
    <row r="22" spans="1:46" x14ac:dyDescent="0.3">
      <c r="A22" s="59" t="s">
        <v>368</v>
      </c>
      <c r="B22" s="90"/>
      <c r="C22" s="91"/>
      <c r="D22" s="91"/>
      <c r="E22" s="261"/>
      <c r="F22" s="91"/>
      <c r="G22" s="91">
        <v>215</v>
      </c>
      <c r="H22" s="91"/>
      <c r="I22" s="91"/>
      <c r="J22" s="91">
        <v>250</v>
      </c>
      <c r="K22" s="91"/>
      <c r="L22" s="91"/>
      <c r="M22" s="91"/>
      <c r="N22" s="92"/>
      <c r="O22" s="283"/>
      <c r="P22" s="261"/>
      <c r="Q22" s="8"/>
      <c r="S22" s="41"/>
      <c r="T22" s="60"/>
      <c r="U22" s="61"/>
      <c r="V22" s="61"/>
      <c r="W22" s="61"/>
      <c r="X22" s="61"/>
      <c r="Y22" s="61"/>
      <c r="Z22" s="61"/>
      <c r="AB22" s="62"/>
      <c r="AC22" s="62"/>
      <c r="AD22" s="62"/>
      <c r="AE22" s="62"/>
      <c r="AF22" s="62"/>
      <c r="AG22" s="62"/>
      <c r="AH22" s="62"/>
      <c r="AJ22" s="129"/>
      <c r="AL22" s="67"/>
      <c r="AM22" s="68"/>
      <c r="AN22" s="57"/>
      <c r="AO22" s="57"/>
      <c r="AP22" s="57"/>
      <c r="AQ22" s="57"/>
      <c r="AR22" s="57"/>
      <c r="AS22" s="57"/>
      <c r="AT22" s="57"/>
    </row>
    <row r="23" spans="1:46" x14ac:dyDescent="0.3">
      <c r="A23" s="59" t="s">
        <v>395</v>
      </c>
      <c r="B23" s="90"/>
      <c r="C23" s="91"/>
      <c r="D23" s="91"/>
      <c r="E23" s="261"/>
      <c r="F23" s="91"/>
      <c r="G23" s="91"/>
      <c r="H23" s="91"/>
      <c r="I23" s="91"/>
      <c r="J23" s="91">
        <v>200</v>
      </c>
      <c r="K23" s="91"/>
      <c r="L23" s="91"/>
      <c r="M23" s="91"/>
      <c r="N23" s="92"/>
      <c r="O23" s="283"/>
      <c r="P23" s="261"/>
      <c r="Q23" s="8"/>
      <c r="S23" s="41"/>
      <c r="T23" s="60"/>
      <c r="U23" s="61"/>
      <c r="V23" s="61"/>
      <c r="W23" s="61"/>
      <c r="X23" s="61"/>
      <c r="Y23" s="61"/>
      <c r="Z23" s="61"/>
      <c r="AB23" s="62"/>
      <c r="AC23" s="62"/>
      <c r="AD23" s="62"/>
      <c r="AE23" s="62"/>
      <c r="AF23" s="62"/>
      <c r="AG23" s="62"/>
      <c r="AH23" s="62"/>
      <c r="AJ23" s="138"/>
      <c r="AL23" s="67"/>
      <c r="AM23" s="68"/>
      <c r="AN23" s="57"/>
      <c r="AO23" s="57"/>
      <c r="AP23" s="57"/>
      <c r="AQ23" s="57"/>
      <c r="AR23" s="57"/>
      <c r="AS23" s="57"/>
      <c r="AT23" s="57"/>
    </row>
    <row r="24" spans="1:46" ht="15" customHeight="1" x14ac:dyDescent="0.3">
      <c r="A24" s="59" t="s">
        <v>234</v>
      </c>
      <c r="B24" s="90"/>
      <c r="C24" s="91"/>
      <c r="D24" s="91"/>
      <c r="E24" s="261"/>
      <c r="F24" s="91"/>
      <c r="G24" s="91"/>
      <c r="H24" s="91"/>
      <c r="I24" s="91"/>
      <c r="J24" s="91"/>
      <c r="K24" s="91"/>
      <c r="L24" s="91"/>
      <c r="M24" s="91"/>
      <c r="N24" s="92">
        <v>261.89999999999998</v>
      </c>
      <c r="O24" s="283"/>
      <c r="P24" s="261"/>
      <c r="Q24" s="8"/>
      <c r="S24" s="41">
        <f>IF(SUM(B24:N24)&lt;&gt;0,AVERAGE(B24:N24),0)</f>
        <v>261.89999999999998</v>
      </c>
      <c r="T24" s="60">
        <v>0.08</v>
      </c>
      <c r="U24" s="61">
        <v>0.15</v>
      </c>
      <c r="V24" s="61">
        <v>0.25</v>
      </c>
      <c r="W24" s="61"/>
      <c r="X24" s="61"/>
      <c r="Y24" s="61"/>
      <c r="Z24" s="61"/>
      <c r="AB24" s="62">
        <f t="shared" si="1"/>
        <v>8</v>
      </c>
      <c r="AC24" s="62">
        <f t="shared" si="1"/>
        <v>15</v>
      </c>
      <c r="AD24" s="62">
        <f t="shared" si="1"/>
        <v>25</v>
      </c>
      <c r="AE24" s="62" t="str">
        <f t="shared" si="1"/>
        <v/>
      </c>
      <c r="AF24" s="62" t="str">
        <f t="shared" si="1"/>
        <v/>
      </c>
      <c r="AG24" s="62" t="str">
        <f t="shared" si="1"/>
        <v/>
      </c>
      <c r="AH24" s="62" t="str">
        <f t="shared" si="1"/>
        <v/>
      </c>
      <c r="AJ24" s="46" t="e">
        <f>IF(S24&lt;&gt;"",(S24*10)/(((AB24*10)*$R$5)+((AC24*10)*$R$11)+((AD24*10)*#REF!)),"")</f>
        <v>#REF!</v>
      </c>
      <c r="AL24" s="67" t="s">
        <v>235</v>
      </c>
      <c r="AM24" s="68" t="e">
        <f>IF(#REF!&lt;&gt;"",(#REF!*10)/(((AO24*10)*$AO$2)+((AP24*10)*$AO$3)+((AQ24*10)*$AO$4)),"")</f>
        <v>#REF!</v>
      </c>
      <c r="AN24" s="57"/>
      <c r="AO24" s="57">
        <v>5</v>
      </c>
      <c r="AP24" s="57">
        <v>11</v>
      </c>
      <c r="AQ24" s="57">
        <v>20</v>
      </c>
      <c r="AR24" s="57">
        <v>2</v>
      </c>
      <c r="AS24" s="57">
        <v>18</v>
      </c>
      <c r="AT24" s="57">
        <v>12</v>
      </c>
    </row>
    <row r="25" spans="1:46" ht="15" customHeight="1" x14ac:dyDescent="0.3">
      <c r="A25" s="59" t="s">
        <v>432</v>
      </c>
      <c r="B25" s="90"/>
      <c r="C25" s="91"/>
      <c r="D25" s="91"/>
      <c r="E25" s="261"/>
      <c r="F25" s="91"/>
      <c r="G25" s="91">
        <v>227</v>
      </c>
      <c r="H25" s="91"/>
      <c r="I25" s="91"/>
      <c r="J25" s="91"/>
      <c r="K25" s="91"/>
      <c r="L25" s="91"/>
      <c r="M25" s="91"/>
      <c r="N25" s="92"/>
      <c r="O25" s="283"/>
      <c r="P25" s="261"/>
      <c r="Q25" s="8"/>
      <c r="S25" s="41"/>
      <c r="T25" s="60"/>
      <c r="U25" s="61"/>
      <c r="V25" s="61"/>
      <c r="W25" s="61"/>
      <c r="X25" s="61"/>
      <c r="Y25" s="61"/>
      <c r="Z25" s="61"/>
      <c r="AB25" s="62"/>
      <c r="AC25" s="62"/>
      <c r="AD25" s="62"/>
      <c r="AE25" s="62"/>
      <c r="AF25" s="62"/>
      <c r="AG25" s="62"/>
      <c r="AH25" s="62"/>
      <c r="AJ25" s="138"/>
      <c r="AL25" s="67"/>
      <c r="AM25" s="68"/>
      <c r="AN25" s="57"/>
      <c r="AO25" s="57"/>
      <c r="AP25" s="57"/>
      <c r="AQ25" s="57"/>
      <c r="AR25" s="57"/>
      <c r="AS25" s="57"/>
      <c r="AT25" s="57"/>
    </row>
    <row r="26" spans="1:46" x14ac:dyDescent="0.3">
      <c r="A26" s="59" t="s">
        <v>379</v>
      </c>
      <c r="B26" s="90"/>
      <c r="C26" s="91"/>
      <c r="D26" s="91"/>
      <c r="E26" s="261"/>
      <c r="F26" s="91"/>
      <c r="G26" s="91">
        <v>202</v>
      </c>
      <c r="H26" s="91"/>
      <c r="I26" s="91"/>
      <c r="J26" s="91"/>
      <c r="K26" s="91"/>
      <c r="L26" s="91"/>
      <c r="M26" s="91"/>
      <c r="N26" s="92"/>
      <c r="O26" s="283"/>
      <c r="P26" s="261"/>
      <c r="Q26" s="8"/>
      <c r="S26" s="41">
        <f>IF(SUM(B26:N26)&lt;&gt;0,AVERAGE(B26:N26),0)</f>
        <v>202</v>
      </c>
      <c r="T26" s="60">
        <v>0.05</v>
      </c>
      <c r="U26" s="61">
        <v>0.15</v>
      </c>
      <c r="V26" s="61">
        <v>0.3</v>
      </c>
      <c r="W26" s="61"/>
      <c r="X26" s="61"/>
      <c r="Y26" s="61"/>
      <c r="Z26" s="61"/>
      <c r="AB26" s="62">
        <f t="shared" si="1"/>
        <v>5</v>
      </c>
      <c r="AC26" s="62">
        <f t="shared" si="1"/>
        <v>15</v>
      </c>
      <c r="AD26" s="62">
        <f t="shared" si="1"/>
        <v>30</v>
      </c>
      <c r="AE26" s="62" t="str">
        <f t="shared" si="1"/>
        <v/>
      </c>
      <c r="AF26" s="62" t="str">
        <f t="shared" si="1"/>
        <v/>
      </c>
      <c r="AG26" s="62" t="str">
        <f t="shared" si="1"/>
        <v/>
      </c>
      <c r="AH26" s="62" t="str">
        <f t="shared" si="1"/>
        <v/>
      </c>
      <c r="AJ26" s="46" t="e">
        <f>IF(S26&lt;&gt;"",(S26*10)/(((AB26*10)*$R$5)+((AC26*10)*$R$11)+((AD26*10)*#REF!)),"")</f>
        <v>#REF!</v>
      </c>
      <c r="AL26" s="64" t="s">
        <v>236</v>
      </c>
      <c r="AM26" s="65" t="e">
        <f>IF(#REF!&lt;&gt;"",(#REF!*10)/(((AO26*10)*$AO$2)+((AP26*10)*$AO$3)+((AQ26*10)*$AO$4)),"")</f>
        <v>#REF!</v>
      </c>
      <c r="AN26" s="57"/>
      <c r="AO26" s="57">
        <v>6</v>
      </c>
      <c r="AP26" s="57">
        <v>20</v>
      </c>
      <c r="AQ26" s="57">
        <v>28</v>
      </c>
      <c r="AR26" s="57"/>
      <c r="AS26" s="57"/>
      <c r="AT26" s="57"/>
    </row>
    <row r="27" spans="1:46" x14ac:dyDescent="0.3">
      <c r="A27" s="59" t="s">
        <v>458</v>
      </c>
      <c r="B27" s="90"/>
      <c r="C27" s="91"/>
      <c r="D27" s="91"/>
      <c r="E27" s="261"/>
      <c r="F27" s="91"/>
      <c r="G27" s="91"/>
      <c r="H27" s="91"/>
      <c r="I27" s="91"/>
      <c r="J27" s="91"/>
      <c r="K27" s="91"/>
      <c r="L27" s="91"/>
      <c r="M27" s="91">
        <v>257.7</v>
      </c>
      <c r="N27" s="92"/>
      <c r="O27" s="283"/>
      <c r="P27" s="261"/>
      <c r="Q27" s="8"/>
      <c r="S27" s="41"/>
      <c r="T27" s="60"/>
      <c r="U27" s="61"/>
      <c r="V27" s="61"/>
      <c r="W27" s="61"/>
      <c r="X27" s="61"/>
      <c r="Y27" s="61"/>
      <c r="Z27" s="61"/>
      <c r="AB27" s="62"/>
      <c r="AC27" s="62"/>
      <c r="AD27" s="62"/>
      <c r="AE27" s="62"/>
      <c r="AF27" s="62"/>
      <c r="AG27" s="62"/>
      <c r="AH27" s="62"/>
      <c r="AJ27" s="173"/>
      <c r="AL27" s="64"/>
      <c r="AM27" s="65"/>
      <c r="AN27" s="57"/>
      <c r="AO27" s="57"/>
      <c r="AP27" s="57"/>
      <c r="AQ27" s="57"/>
      <c r="AR27" s="57"/>
      <c r="AS27" s="57"/>
      <c r="AT27" s="57"/>
    </row>
    <row r="28" spans="1:46" x14ac:dyDescent="0.3">
      <c r="A28" s="59" t="s">
        <v>237</v>
      </c>
      <c r="B28" s="90">
        <v>295</v>
      </c>
      <c r="C28" s="91">
        <v>296</v>
      </c>
      <c r="D28" s="91"/>
      <c r="E28" s="261"/>
      <c r="F28" s="91"/>
      <c r="G28" s="91">
        <v>234</v>
      </c>
      <c r="H28" s="91"/>
      <c r="I28" s="91"/>
      <c r="J28" s="91"/>
      <c r="K28" s="91"/>
      <c r="L28" s="91"/>
      <c r="M28" s="91"/>
      <c r="N28" s="92"/>
      <c r="O28" s="283"/>
      <c r="P28" s="261"/>
      <c r="Q28" s="8"/>
      <c r="S28" s="41">
        <f>IF(SUM(B28:N28)&lt;&gt;0,AVERAGE(B28:N28),0)</f>
        <v>275</v>
      </c>
      <c r="T28" s="60">
        <v>0.06</v>
      </c>
      <c r="U28" s="61">
        <v>0.2</v>
      </c>
      <c r="V28" s="61">
        <v>0.3</v>
      </c>
      <c r="W28" s="61"/>
      <c r="X28" s="61"/>
      <c r="Y28" s="61"/>
      <c r="Z28" s="61"/>
      <c r="AB28" s="62">
        <f t="shared" si="1"/>
        <v>6</v>
      </c>
      <c r="AC28" s="62">
        <f t="shared" si="1"/>
        <v>20</v>
      </c>
      <c r="AD28" s="62">
        <f t="shared" si="1"/>
        <v>30</v>
      </c>
      <c r="AE28" s="62" t="str">
        <f t="shared" si="1"/>
        <v/>
      </c>
      <c r="AF28" s="62" t="str">
        <f t="shared" si="1"/>
        <v/>
      </c>
      <c r="AG28" s="62" t="str">
        <f t="shared" si="1"/>
        <v/>
      </c>
      <c r="AH28" s="62" t="str">
        <f t="shared" si="1"/>
        <v/>
      </c>
      <c r="AJ28" s="46" t="e">
        <f>IF(S28&lt;&gt;"",(S28*10)/(((AB28*10)*$R$5)+((AC28*10)*$R$11)+((AD28*10)*#REF!)),"")</f>
        <v>#REF!</v>
      </c>
      <c r="AL28" s="67" t="s">
        <v>238</v>
      </c>
      <c r="AM28" s="68" t="e">
        <f>IF(#REF!&lt;&gt;"",(#REF!*10)/(((AO28*10)*$AO$2)+((AP28*10)*$AO$3)+((AQ28*10)*$AO$4)),"")</f>
        <v>#REF!</v>
      </c>
      <c r="AN28" s="57"/>
      <c r="AO28" s="57">
        <v>16</v>
      </c>
      <c r="AP28" s="57">
        <v>8</v>
      </c>
      <c r="AQ28" s="57">
        <v>14</v>
      </c>
      <c r="AR28" s="57"/>
      <c r="AS28" s="57"/>
      <c r="AT28" s="57"/>
    </row>
    <row r="29" spans="1:46" x14ac:dyDescent="0.3">
      <c r="A29" s="59" t="s">
        <v>239</v>
      </c>
      <c r="B29" s="90"/>
      <c r="C29" s="91"/>
      <c r="D29" s="91">
        <v>190</v>
      </c>
      <c r="E29" s="261"/>
      <c r="F29" s="91"/>
      <c r="G29" s="91"/>
      <c r="H29" s="91"/>
      <c r="I29" s="91"/>
      <c r="J29" s="91"/>
      <c r="K29" s="91"/>
      <c r="L29" s="91"/>
      <c r="M29" s="91"/>
      <c r="N29" s="92"/>
      <c r="O29" s="283"/>
      <c r="P29" s="261"/>
      <c r="Q29" s="8"/>
      <c r="S29" s="41">
        <f>IF(SUM(B29:N29)&lt;&gt;0,AVERAGE(B29:N29),0)</f>
        <v>190</v>
      </c>
      <c r="T29" s="60">
        <v>0.08</v>
      </c>
      <c r="U29" s="61">
        <v>0.24</v>
      </c>
      <c r="V29" s="61">
        <v>0.24</v>
      </c>
      <c r="W29" s="61"/>
      <c r="X29" s="61"/>
      <c r="Y29" s="61"/>
      <c r="Z29" s="61"/>
      <c r="AB29" s="62">
        <f t="shared" si="1"/>
        <v>8</v>
      </c>
      <c r="AC29" s="62">
        <f t="shared" si="1"/>
        <v>24</v>
      </c>
      <c r="AD29" s="62">
        <f t="shared" si="1"/>
        <v>24</v>
      </c>
      <c r="AE29" s="62" t="str">
        <f t="shared" si="1"/>
        <v/>
      </c>
      <c r="AF29" s="62" t="str">
        <f t="shared" si="1"/>
        <v/>
      </c>
      <c r="AG29" s="62" t="str">
        <f t="shared" si="1"/>
        <v/>
      </c>
      <c r="AH29" s="62" t="str">
        <f t="shared" si="1"/>
        <v/>
      </c>
      <c r="AJ29" s="46" t="e">
        <f>IF(S29&lt;&gt;"",(S29*10)/(((AB29*10)*$R$5)+((AC29*10)*$R$11)+((AD29*10)*#REF!)),"")</f>
        <v>#REF!</v>
      </c>
      <c r="AL29" s="67" t="s">
        <v>240</v>
      </c>
      <c r="AM29" s="68" t="e">
        <f>IF(#REF!&lt;&gt;"",(#REF!*10)/(((AO29*10)*$AO$2)+((AP29*10)*$AO$3)+((AQ29*10)*$AO$4)),"")</f>
        <v>#REF!</v>
      </c>
      <c r="AN29" s="57"/>
      <c r="AO29" s="57">
        <v>5</v>
      </c>
      <c r="AP29" s="57">
        <v>10</v>
      </c>
      <c r="AQ29" s="57">
        <v>25</v>
      </c>
      <c r="AR29" s="57"/>
      <c r="AS29" s="57"/>
      <c r="AT29" s="57"/>
    </row>
    <row r="30" spans="1:46" x14ac:dyDescent="0.3">
      <c r="A30" s="59" t="s">
        <v>241</v>
      </c>
      <c r="B30" s="90"/>
      <c r="C30" s="91"/>
      <c r="D30" s="91"/>
      <c r="E30" s="261"/>
      <c r="F30" s="91"/>
      <c r="G30" s="91"/>
      <c r="H30" s="91">
        <v>57</v>
      </c>
      <c r="I30" s="91"/>
      <c r="J30" s="91"/>
      <c r="K30" s="91"/>
      <c r="L30" s="91"/>
      <c r="M30" s="91"/>
      <c r="N30" s="92"/>
      <c r="O30" s="283"/>
      <c r="P30" s="261"/>
      <c r="Q30" s="8"/>
      <c r="S30" s="41"/>
      <c r="T30" s="60"/>
      <c r="U30" s="61"/>
      <c r="V30" s="61"/>
      <c r="W30" s="61"/>
      <c r="X30" s="61"/>
      <c r="Y30" s="61"/>
      <c r="Z30" s="61"/>
      <c r="AB30" s="62"/>
      <c r="AC30" s="62"/>
      <c r="AD30" s="62"/>
      <c r="AE30" s="62"/>
      <c r="AF30" s="62"/>
      <c r="AG30" s="62"/>
      <c r="AH30" s="62"/>
      <c r="AJ30" s="46"/>
      <c r="AL30" s="67"/>
      <c r="AM30" s="68"/>
      <c r="AN30" s="57"/>
      <c r="AO30" s="57"/>
      <c r="AP30" s="57"/>
      <c r="AQ30" s="57"/>
      <c r="AR30" s="57"/>
      <c r="AS30" s="57"/>
      <c r="AT30" s="57"/>
    </row>
    <row r="31" spans="1:46" x14ac:dyDescent="0.3">
      <c r="A31" s="121" t="s">
        <v>362</v>
      </c>
      <c r="B31" s="90">
        <v>60</v>
      </c>
      <c r="C31" s="91">
        <v>59</v>
      </c>
      <c r="D31" s="91"/>
      <c r="E31" s="261"/>
      <c r="F31" s="91"/>
      <c r="G31" s="91"/>
      <c r="H31" s="91"/>
      <c r="I31" s="91"/>
      <c r="J31" s="91">
        <v>66</v>
      </c>
      <c r="K31" s="91"/>
      <c r="L31" s="91">
        <v>49.5</v>
      </c>
      <c r="M31" s="91">
        <v>96.1</v>
      </c>
      <c r="N31" s="92"/>
      <c r="O31" s="283"/>
      <c r="P31" s="261"/>
      <c r="Q31" s="8"/>
      <c r="S31" s="41"/>
      <c r="T31" s="60"/>
      <c r="U31" s="61"/>
      <c r="V31" s="61"/>
      <c r="W31" s="61"/>
      <c r="X31" s="61"/>
      <c r="Y31" s="61"/>
      <c r="Z31" s="61"/>
      <c r="AB31" s="62"/>
      <c r="AC31" s="62"/>
      <c r="AD31" s="62"/>
      <c r="AE31" s="62"/>
      <c r="AF31" s="62"/>
      <c r="AG31" s="62"/>
      <c r="AH31" s="62"/>
      <c r="AJ31" s="108"/>
      <c r="AL31" s="67"/>
      <c r="AM31" s="68"/>
      <c r="AN31" s="57"/>
      <c r="AO31" s="57"/>
      <c r="AP31" s="57"/>
      <c r="AQ31" s="57"/>
      <c r="AR31" s="57"/>
      <c r="AS31" s="57"/>
      <c r="AT31" s="57"/>
    </row>
    <row r="32" spans="1:46" ht="27" customHeight="1" x14ac:dyDescent="0.3">
      <c r="A32" s="121" t="s">
        <v>363</v>
      </c>
      <c r="B32" s="90"/>
      <c r="C32" s="91"/>
      <c r="D32" s="91"/>
      <c r="E32" s="261"/>
      <c r="F32" s="91">
        <v>55</v>
      </c>
      <c r="G32" s="91">
        <v>52</v>
      </c>
      <c r="H32" s="91"/>
      <c r="I32" s="91"/>
      <c r="J32" s="91"/>
      <c r="K32" s="91"/>
      <c r="L32" s="91"/>
      <c r="M32" s="91"/>
      <c r="N32" s="92"/>
      <c r="O32" s="283"/>
      <c r="P32" s="261"/>
      <c r="Q32" s="8"/>
      <c r="S32" s="41">
        <f>IF(SUM(B32:N32)&lt;&gt;0,AVERAGE(B32:N32),0)</f>
        <v>53.5</v>
      </c>
      <c r="T32" s="60">
        <v>0.05</v>
      </c>
      <c r="U32" s="61">
        <v>0.16</v>
      </c>
      <c r="V32" s="61">
        <v>0.24</v>
      </c>
      <c r="W32" s="61"/>
      <c r="X32" s="61"/>
      <c r="Y32" s="61"/>
      <c r="Z32" s="61"/>
      <c r="AB32" s="62">
        <f t="shared" si="1"/>
        <v>5</v>
      </c>
      <c r="AC32" s="62">
        <f t="shared" si="1"/>
        <v>16</v>
      </c>
      <c r="AD32" s="62">
        <f t="shared" si="1"/>
        <v>24</v>
      </c>
      <c r="AE32" s="62" t="str">
        <f t="shared" si="1"/>
        <v/>
      </c>
      <c r="AF32" s="62" t="str">
        <f t="shared" si="1"/>
        <v/>
      </c>
      <c r="AG32" s="62" t="str">
        <f t="shared" si="1"/>
        <v/>
      </c>
      <c r="AH32" s="62" t="str">
        <f t="shared" si="1"/>
        <v/>
      </c>
      <c r="AJ32" s="46" t="e">
        <f>IF(S32&lt;&gt;"",(S32*10)/(((AB32*10)*$R$5)+((AC32*10)*$R$11)+((AD32*10)*#REF!)),"")</f>
        <v>#REF!</v>
      </c>
      <c r="AL32" s="67" t="s">
        <v>242</v>
      </c>
      <c r="AM32" s="68" t="e">
        <f>IF(#REF!&lt;&gt;"",(#REF!*10)/(((AO32*10)*$AO$2)+((AP32*10)*$AO$3)+((AQ32*10)*$AO$4)),"")</f>
        <v>#REF!</v>
      </c>
      <c r="AN32" s="57"/>
      <c r="AO32" s="57">
        <v>4</v>
      </c>
      <c r="AP32" s="57">
        <v>12</v>
      </c>
      <c r="AQ32" s="57">
        <v>12</v>
      </c>
      <c r="AR32" s="57"/>
      <c r="AS32" s="57"/>
      <c r="AT32" s="57"/>
    </row>
    <row r="33" spans="1:46" x14ac:dyDescent="0.3">
      <c r="A33" s="59" t="s">
        <v>243</v>
      </c>
      <c r="B33" s="90">
        <v>65</v>
      </c>
      <c r="C33" s="91">
        <v>62</v>
      </c>
      <c r="D33" s="91"/>
      <c r="E33" s="262"/>
      <c r="F33" s="91"/>
      <c r="G33" s="91"/>
      <c r="H33" s="91"/>
      <c r="I33" s="91">
        <v>120</v>
      </c>
      <c r="J33" s="91">
        <v>55</v>
      </c>
      <c r="K33" s="91"/>
      <c r="L33" s="91"/>
      <c r="M33" s="91"/>
      <c r="N33" s="92"/>
      <c r="O33" s="285"/>
      <c r="P33" s="262"/>
      <c r="Q33" s="8"/>
      <c r="S33" s="41">
        <f>IF(SUM(B33:N33)&lt;&gt;0,AVERAGE(B33:N33),0)</f>
        <v>75.5</v>
      </c>
      <c r="T33" s="60"/>
      <c r="U33" s="61"/>
      <c r="V33" s="61"/>
      <c r="W33" s="61"/>
      <c r="X33" s="61"/>
      <c r="Y33" s="61"/>
      <c r="Z33" s="61"/>
      <c r="AB33" s="62" t="str">
        <f t="shared" si="1"/>
        <v/>
      </c>
      <c r="AC33" s="62" t="str">
        <f t="shared" si="1"/>
        <v/>
      </c>
      <c r="AD33" s="62" t="str">
        <f t="shared" si="1"/>
        <v/>
      </c>
      <c r="AE33" s="62" t="str">
        <f t="shared" si="1"/>
        <v/>
      </c>
      <c r="AF33" s="62" t="str">
        <f t="shared" si="1"/>
        <v/>
      </c>
      <c r="AG33" s="62" t="str">
        <f t="shared" si="1"/>
        <v/>
      </c>
      <c r="AH33" s="62" t="str">
        <f t="shared" si="1"/>
        <v/>
      </c>
      <c r="AJ33" s="46" t="e">
        <f>IF(S33&lt;&gt;"",(S33*10)/(((AB33*10)*$R$5)+((AC33*10)*$R$11)+((AD33*10)*#REF!)),"")</f>
        <v>#VALUE!</v>
      </c>
      <c r="AL33" s="67" t="s">
        <v>244</v>
      </c>
      <c r="AM33" s="68" t="e">
        <f>IF(#REF!&lt;&gt;"",(#REF!*10)/(((AO33*10)*$AO$2)+((AP33*10)*$AO$3)+((AQ33*10)*$AO$4)),"")</f>
        <v>#REF!</v>
      </c>
      <c r="AN33" s="57"/>
      <c r="AO33" s="57"/>
      <c r="AP33" s="57">
        <v>12</v>
      </c>
      <c r="AQ33" s="57">
        <v>20</v>
      </c>
      <c r="AR33" s="57"/>
      <c r="AS33" s="57"/>
      <c r="AT33" s="57"/>
    </row>
    <row r="34" spans="1:46" x14ac:dyDescent="0.3">
      <c r="A34" s="163" t="s">
        <v>445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O34" s="8"/>
      <c r="P34" s="8"/>
      <c r="Q34" s="8"/>
      <c r="AL34" s="64" t="s">
        <v>237</v>
      </c>
      <c r="AM34" s="65" t="e">
        <f>IF(#REF!&lt;&gt;"",(#REF!*10)/(((AO34*10)*$AO$2)+((AP34*10)*$AO$3)+((AQ34*10)*$AO$4)),"")</f>
        <v>#REF!</v>
      </c>
      <c r="AN34" s="57"/>
      <c r="AO34" s="57">
        <v>6</v>
      </c>
      <c r="AP34" s="57">
        <v>20</v>
      </c>
      <c r="AQ34" s="57">
        <v>30</v>
      </c>
      <c r="AR34" s="57"/>
      <c r="AS34" s="57"/>
      <c r="AT34" s="57"/>
    </row>
    <row r="35" spans="1:46" x14ac:dyDescent="0.3">
      <c r="B35"/>
      <c r="C35"/>
      <c r="D35"/>
      <c r="E35"/>
      <c r="G35"/>
      <c r="H35"/>
      <c r="I35"/>
      <c r="J35"/>
      <c r="K35"/>
      <c r="L35"/>
      <c r="M35"/>
      <c r="N35"/>
      <c r="AL35" s="67" t="s">
        <v>245</v>
      </c>
      <c r="AM35" s="68" t="e">
        <f>IF(#REF!&lt;&gt;"",(#REF!*10)/(((AO35*10)*$AO$2)+((AP35*10)*$AO$3)+((AQ35*10)*$AO$4)),"")</f>
        <v>#REF!</v>
      </c>
      <c r="AN35" s="57"/>
      <c r="AO35" s="57">
        <v>5</v>
      </c>
      <c r="AP35" s="57">
        <v>16</v>
      </c>
      <c r="AQ35" s="57">
        <v>24</v>
      </c>
      <c r="AR35" s="57"/>
      <c r="AS35" s="57"/>
      <c r="AT35" s="57"/>
    </row>
    <row r="36" spans="1:46" x14ac:dyDescent="0.3">
      <c r="A36" s="8"/>
      <c r="F36" s="8"/>
      <c r="AL36" s="64" t="s">
        <v>246</v>
      </c>
      <c r="AM36" s="65" t="e">
        <f>IF(#REF!&lt;&gt;"",(#REF!*10)/(((AO36*10)*$AO$2)+((AP36*10)*$AO$3)+((AQ36*10)*$AO$4)),"")</f>
        <v>#REF!</v>
      </c>
      <c r="AN36" s="57"/>
      <c r="AO36" s="57">
        <v>4</v>
      </c>
      <c r="AP36" s="57">
        <v>12</v>
      </c>
      <c r="AQ36" s="57">
        <v>10</v>
      </c>
      <c r="AR36" s="57"/>
      <c r="AS36" s="57"/>
      <c r="AT36" s="57"/>
    </row>
    <row r="37" spans="1:46" ht="20.399999999999999" x14ac:dyDescent="0.3">
      <c r="A37" s="8"/>
      <c r="F37" s="8"/>
      <c r="AL37" s="67" t="s">
        <v>247</v>
      </c>
      <c r="AM37" s="68" t="e">
        <f>IF(#REF!&lt;&gt;"",(#REF!*10)/(((AO37*10)*$AO$2)+((AP37*10)*$AO$3)+((AQ37*10)*$AO$4)),"")</f>
        <v>#REF!</v>
      </c>
      <c r="AN37" s="57"/>
      <c r="AO37" s="57">
        <v>5</v>
      </c>
      <c r="AP37" s="57">
        <v>16</v>
      </c>
      <c r="AQ37" s="57">
        <v>24</v>
      </c>
      <c r="AR37" s="57"/>
      <c r="AS37" s="57"/>
      <c r="AT37" s="57"/>
    </row>
    <row r="38" spans="1:46" x14ac:dyDescent="0.3">
      <c r="AL38" s="64" t="s">
        <v>248</v>
      </c>
      <c r="AM38" s="65" t="e">
        <f>IF(#REF!&lt;&gt;"",(#REF!*10)/(((AO38*10)*$AO$2)+((AP38*10)*$AO$3)+((AQ38*10)*$AO$4)),"")</f>
        <v>#REF!</v>
      </c>
      <c r="AN38" s="57"/>
      <c r="AO38" s="57">
        <v>4</v>
      </c>
      <c r="AP38" s="57">
        <v>12</v>
      </c>
      <c r="AQ38" s="57">
        <v>32</v>
      </c>
      <c r="AR38" s="57"/>
      <c r="AS38" s="57"/>
      <c r="AT38" s="57"/>
    </row>
    <row r="39" spans="1:46" x14ac:dyDescent="0.3">
      <c r="AL39" s="67" t="s">
        <v>249</v>
      </c>
      <c r="AM39" s="68" t="e">
        <f>IF(#REF!&lt;&gt;"",(#REF!*10)/(((AO39*10)*$AO$2)+((AP39*10)*$AO$3)+((AQ39*10)*$AO$4)),"")</f>
        <v>#REF!</v>
      </c>
      <c r="AN39" s="57"/>
      <c r="AO39" s="57">
        <v>5</v>
      </c>
      <c r="AP39" s="57">
        <v>16</v>
      </c>
      <c r="AQ39" s="57">
        <v>24</v>
      </c>
      <c r="AR39" s="57">
        <v>4</v>
      </c>
      <c r="AS39" s="57"/>
      <c r="AT39" s="57">
        <v>3</v>
      </c>
    </row>
    <row r="40" spans="1:46" x14ac:dyDescent="0.3">
      <c r="AL40" s="64" t="s">
        <v>250</v>
      </c>
      <c r="AM40" s="65" t="e">
        <f>IF(#REF!&lt;&gt;"",(#REF!*10)/(((AO40*10)*$AO$2)+((AP40*10)*$AO$3)+((AQ40*10)*$AO$4)),"")</f>
        <v>#REF!</v>
      </c>
      <c r="AN40" s="57"/>
      <c r="AO40" s="57">
        <v>3</v>
      </c>
      <c r="AP40" s="57">
        <v>12</v>
      </c>
      <c r="AQ40" s="57">
        <v>18</v>
      </c>
      <c r="AR40" s="57"/>
      <c r="AS40" s="57"/>
      <c r="AT40" s="57"/>
    </row>
    <row r="41" spans="1:46" x14ac:dyDescent="0.3">
      <c r="AL41" s="67" t="s">
        <v>251</v>
      </c>
      <c r="AM41" s="68" t="e">
        <f>IF(#REF!&lt;&gt;"",(#REF!*10)/(((AO41*10)*$AO$2)+((AP41*10)*$AO$3)+((AQ41*10)*$AO$4)),"")</f>
        <v>#REF!</v>
      </c>
      <c r="AN41" s="57"/>
      <c r="AO41" s="57">
        <v>5</v>
      </c>
      <c r="AP41" s="57">
        <v>10</v>
      </c>
      <c r="AQ41" s="57">
        <v>25</v>
      </c>
      <c r="AR41" s="57"/>
      <c r="AS41" s="57">
        <v>15</v>
      </c>
      <c r="AT41" s="57">
        <v>15</v>
      </c>
    </row>
    <row r="42" spans="1:46" ht="15" thickBot="1" x14ac:dyDescent="0.35">
      <c r="AL42" s="69" t="s">
        <v>252</v>
      </c>
      <c r="AM42" s="70" t="e">
        <f>IF(#REF!&lt;&gt;"",(#REF!*10)/(((AO42*10)*$AO$2)+((AP42*10)*$AO$3)+((AQ42*10)*$AO$4)),"")</f>
        <v>#REF!</v>
      </c>
      <c r="AN42" s="57"/>
      <c r="AO42" s="57">
        <v>5</v>
      </c>
      <c r="AP42" s="57">
        <v>16</v>
      </c>
      <c r="AQ42" s="57">
        <v>24</v>
      </c>
      <c r="AR42" s="57"/>
      <c r="AS42" s="57"/>
      <c r="AT42" s="57"/>
    </row>
  </sheetData>
  <mergeCells count="22">
    <mergeCell ref="T2:Z3"/>
    <mergeCell ref="AB2:AH3"/>
    <mergeCell ref="R5:R6"/>
    <mergeCell ref="J2:J3"/>
    <mergeCell ref="K2:K3"/>
    <mergeCell ref="L2:L3"/>
    <mergeCell ref="M2:M3"/>
    <mergeCell ref="N2:N3"/>
    <mergeCell ref="O2:O3"/>
    <mergeCell ref="P2:P3"/>
    <mergeCell ref="P5:P33"/>
    <mergeCell ref="O5:O33"/>
    <mergeCell ref="F2:F3"/>
    <mergeCell ref="G2:G3"/>
    <mergeCell ref="H2:H3"/>
    <mergeCell ref="I2:I3"/>
    <mergeCell ref="C2:C3"/>
    <mergeCell ref="E5:E33"/>
    <mergeCell ref="A2:A4"/>
    <mergeCell ref="B2:B3"/>
    <mergeCell ref="D2:D3"/>
    <mergeCell ref="E2:E3"/>
  </mergeCells>
  <printOptions horizontalCentered="1"/>
  <pageMargins left="0.31496062992125984" right="0.31496062992125984" top="0.51181102362204722" bottom="0.51181102362204722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3181E-DDCD-4CEF-8704-B51D862D9132}">
  <dimension ref="A1:D40"/>
  <sheetViews>
    <sheetView tabSelected="1" zoomScaleNormal="100" workbookViewId="0">
      <selection activeCell="L13" sqref="L13"/>
    </sheetView>
  </sheetViews>
  <sheetFormatPr defaultColWidth="9.109375" defaultRowHeight="13.8" x14ac:dyDescent="0.3"/>
  <cols>
    <col min="1" max="1" width="31.88671875" style="71" customWidth="1"/>
    <col min="2" max="2" width="13.6640625" style="74" customWidth="1"/>
    <col min="3" max="3" width="13.109375" style="74" customWidth="1"/>
    <col min="4" max="4" width="12.33203125" style="74" customWidth="1"/>
    <col min="5" max="16384" width="9.109375" style="71"/>
  </cols>
  <sheetData>
    <row r="1" spans="1:4" ht="13.5" customHeight="1" x14ac:dyDescent="0.3">
      <c r="A1" s="73" t="s">
        <v>300</v>
      </c>
      <c r="C1" s="140">
        <v>44510</v>
      </c>
      <c r="D1" s="139"/>
    </row>
    <row r="2" spans="1:4" ht="51.75" customHeight="1" x14ac:dyDescent="0.3">
      <c r="A2" s="122" t="s">
        <v>299</v>
      </c>
      <c r="B2" s="157" t="s">
        <v>298</v>
      </c>
      <c r="C2" s="157" t="s">
        <v>440</v>
      </c>
      <c r="D2" s="157" t="s">
        <v>297</v>
      </c>
    </row>
    <row r="3" spans="1:4" ht="20.100000000000001" customHeight="1" x14ac:dyDescent="0.3">
      <c r="A3" s="123" t="s">
        <v>296</v>
      </c>
      <c r="B3" s="158" t="s">
        <v>353</v>
      </c>
      <c r="C3" s="274" t="s">
        <v>295</v>
      </c>
      <c r="D3" s="159" t="s">
        <v>354</v>
      </c>
    </row>
    <row r="4" spans="1:4" ht="20.100000000000001" customHeight="1" x14ac:dyDescent="0.3">
      <c r="A4" s="124" t="s">
        <v>294</v>
      </c>
      <c r="B4" s="144"/>
      <c r="C4" s="144" t="s">
        <v>293</v>
      </c>
      <c r="D4" s="160"/>
    </row>
    <row r="5" spans="1:4" ht="20.100000000000001" customHeight="1" x14ac:dyDescent="0.3">
      <c r="A5" s="125" t="s">
        <v>292</v>
      </c>
      <c r="B5" s="161" t="s">
        <v>352</v>
      </c>
      <c r="C5" s="144" t="s">
        <v>291</v>
      </c>
      <c r="D5" s="160"/>
    </row>
    <row r="6" spans="1:4" ht="20.100000000000001" customHeight="1" x14ac:dyDescent="0.3">
      <c r="A6" s="125" t="s">
        <v>290</v>
      </c>
      <c r="B6" s="161" t="s">
        <v>347</v>
      </c>
      <c r="C6" s="144" t="s">
        <v>339</v>
      </c>
      <c r="D6" s="160"/>
    </row>
    <row r="7" spans="1:4" ht="20.100000000000001" customHeight="1" x14ac:dyDescent="0.3">
      <c r="A7" s="125" t="s">
        <v>289</v>
      </c>
      <c r="B7" s="161" t="s">
        <v>351</v>
      </c>
      <c r="C7" s="144">
        <v>170</v>
      </c>
      <c r="D7" s="160"/>
    </row>
    <row r="8" spans="1:4" ht="20.100000000000001" customHeight="1" x14ac:dyDescent="0.3">
      <c r="A8" s="125" t="s">
        <v>288</v>
      </c>
      <c r="B8" s="161"/>
      <c r="C8" s="144" t="s">
        <v>287</v>
      </c>
      <c r="D8" s="160" t="s">
        <v>355</v>
      </c>
    </row>
    <row r="9" spans="1:4" ht="24.75" customHeight="1" x14ac:dyDescent="0.3">
      <c r="A9" s="125" t="s">
        <v>286</v>
      </c>
      <c r="B9" s="161"/>
      <c r="C9" s="144" t="s">
        <v>285</v>
      </c>
      <c r="D9" s="160"/>
    </row>
    <row r="10" spans="1:4" ht="20.100000000000001" customHeight="1" x14ac:dyDescent="0.3">
      <c r="A10" s="124" t="s">
        <v>366</v>
      </c>
      <c r="B10" s="144"/>
      <c r="C10" s="144">
        <v>252</v>
      </c>
      <c r="D10" s="160"/>
    </row>
    <row r="11" spans="1:4" ht="20.100000000000001" customHeight="1" x14ac:dyDescent="0.3">
      <c r="A11" s="126" t="s">
        <v>284</v>
      </c>
      <c r="B11" s="161"/>
      <c r="C11" s="275" t="s">
        <v>283</v>
      </c>
      <c r="D11" s="160"/>
    </row>
    <row r="12" spans="1:4" ht="20.100000000000001" customHeight="1" x14ac:dyDescent="0.3">
      <c r="A12" s="124" t="s">
        <v>282</v>
      </c>
      <c r="B12" s="144"/>
      <c r="C12" s="144"/>
      <c r="D12" s="160" t="s">
        <v>356</v>
      </c>
    </row>
    <row r="13" spans="1:4" ht="20.100000000000001" customHeight="1" x14ac:dyDescent="0.3">
      <c r="A13" s="125" t="s">
        <v>281</v>
      </c>
      <c r="B13" s="161"/>
      <c r="C13" s="144" t="s">
        <v>280</v>
      </c>
      <c r="D13" s="160"/>
    </row>
    <row r="14" spans="1:4" ht="20.100000000000001" customHeight="1" x14ac:dyDescent="0.3">
      <c r="A14" s="124" t="s">
        <v>279</v>
      </c>
      <c r="B14" s="144"/>
      <c r="C14" s="144"/>
      <c r="D14" s="160" t="s">
        <v>278</v>
      </c>
    </row>
    <row r="15" spans="1:4" ht="20.100000000000001" customHeight="1" x14ac:dyDescent="0.3">
      <c r="A15" s="125" t="s">
        <v>277</v>
      </c>
      <c r="B15" s="161" t="s">
        <v>353</v>
      </c>
      <c r="C15" s="144"/>
      <c r="D15" s="160"/>
    </row>
    <row r="16" spans="1:4" ht="20.100000000000001" customHeight="1" x14ac:dyDescent="0.3">
      <c r="A16" s="124" t="s">
        <v>276</v>
      </c>
      <c r="B16" s="144"/>
      <c r="C16" s="144" t="s">
        <v>275</v>
      </c>
      <c r="D16" s="160"/>
    </row>
    <row r="17" spans="1:4" ht="20.100000000000001" customHeight="1" x14ac:dyDescent="0.3">
      <c r="A17" s="125" t="s">
        <v>274</v>
      </c>
      <c r="B17" s="161"/>
      <c r="C17" s="144">
        <v>184.5</v>
      </c>
      <c r="D17" s="160" t="s">
        <v>357</v>
      </c>
    </row>
    <row r="18" spans="1:4" ht="20.100000000000001" customHeight="1" x14ac:dyDescent="0.3">
      <c r="A18" s="125" t="s">
        <v>273</v>
      </c>
      <c r="B18" s="161"/>
      <c r="C18" s="144">
        <v>207</v>
      </c>
      <c r="D18" s="160"/>
    </row>
    <row r="19" spans="1:4" ht="20.100000000000001" customHeight="1" x14ac:dyDescent="0.3">
      <c r="A19" s="125" t="s">
        <v>272</v>
      </c>
      <c r="B19" s="161" t="s">
        <v>348</v>
      </c>
      <c r="C19" s="144"/>
      <c r="D19" s="160" t="s">
        <v>344</v>
      </c>
    </row>
    <row r="20" spans="1:4" ht="20.100000000000001" customHeight="1" x14ac:dyDescent="0.3">
      <c r="A20" s="125" t="s">
        <v>271</v>
      </c>
      <c r="B20" s="161"/>
      <c r="C20" s="144" t="s">
        <v>270</v>
      </c>
      <c r="D20" s="160" t="s">
        <v>358</v>
      </c>
    </row>
    <row r="21" spans="1:4" ht="20.100000000000001" customHeight="1" x14ac:dyDescent="0.3">
      <c r="A21" s="125" t="s">
        <v>269</v>
      </c>
      <c r="B21" s="161" t="s">
        <v>349</v>
      </c>
      <c r="C21" s="144"/>
      <c r="D21" s="160"/>
    </row>
    <row r="22" spans="1:4" ht="20.100000000000001" customHeight="1" x14ac:dyDescent="0.3">
      <c r="A22" s="125" t="s">
        <v>268</v>
      </c>
      <c r="B22" s="161" t="s">
        <v>349</v>
      </c>
      <c r="C22" s="144"/>
      <c r="D22" s="160"/>
    </row>
    <row r="23" spans="1:4" ht="20.100000000000001" customHeight="1" x14ac:dyDescent="0.3">
      <c r="A23" s="125" t="s">
        <v>267</v>
      </c>
      <c r="B23" s="161" t="s">
        <v>353</v>
      </c>
      <c r="C23" s="144">
        <v>261</v>
      </c>
      <c r="D23" s="160"/>
    </row>
    <row r="24" spans="1:4" ht="20.100000000000001" customHeight="1" x14ac:dyDescent="0.3">
      <c r="A24" s="125" t="s">
        <v>367</v>
      </c>
      <c r="B24" s="161" t="s">
        <v>394</v>
      </c>
      <c r="C24" s="144">
        <v>155.69999999999999</v>
      </c>
      <c r="D24" s="160" t="s">
        <v>359</v>
      </c>
    </row>
    <row r="25" spans="1:4" ht="20.100000000000001" customHeight="1" x14ac:dyDescent="0.3">
      <c r="A25" s="124" t="s">
        <v>266</v>
      </c>
      <c r="B25" s="144" t="s">
        <v>394</v>
      </c>
      <c r="C25" s="144"/>
      <c r="D25" s="160"/>
    </row>
    <row r="26" spans="1:4" ht="20.100000000000001" customHeight="1" x14ac:dyDescent="0.3">
      <c r="A26" s="124" t="s">
        <v>265</v>
      </c>
      <c r="B26" s="144" t="s">
        <v>348</v>
      </c>
      <c r="C26" s="144">
        <v>100</v>
      </c>
      <c r="D26" s="160"/>
    </row>
    <row r="27" spans="1:4" ht="20.100000000000001" customHeight="1" x14ac:dyDescent="0.3">
      <c r="A27" s="124" t="s">
        <v>264</v>
      </c>
      <c r="B27" s="144" t="s">
        <v>350</v>
      </c>
      <c r="C27" s="144"/>
      <c r="D27" s="160"/>
    </row>
    <row r="28" spans="1:4" ht="20.100000000000001" customHeight="1" x14ac:dyDescent="0.3">
      <c r="A28" s="124" t="s">
        <v>263</v>
      </c>
      <c r="B28" s="144" t="s">
        <v>351</v>
      </c>
      <c r="C28" s="144"/>
      <c r="D28" s="160"/>
    </row>
    <row r="29" spans="1:4" ht="20.100000000000001" customHeight="1" x14ac:dyDescent="0.3">
      <c r="A29" s="124" t="s">
        <v>262</v>
      </c>
      <c r="B29" s="144"/>
      <c r="C29" s="144" t="s">
        <v>261</v>
      </c>
      <c r="D29" s="160"/>
    </row>
    <row r="30" spans="1:4" ht="20.100000000000001" customHeight="1" x14ac:dyDescent="0.3">
      <c r="A30" s="124" t="s">
        <v>260</v>
      </c>
      <c r="B30" s="144"/>
      <c r="C30" s="144">
        <v>126</v>
      </c>
      <c r="D30" s="160"/>
    </row>
    <row r="31" spans="1:4" ht="20.100000000000001" customHeight="1" x14ac:dyDescent="0.3">
      <c r="A31" s="124" t="s">
        <v>259</v>
      </c>
      <c r="B31" s="144"/>
      <c r="C31" s="144" t="s">
        <v>258</v>
      </c>
      <c r="D31" s="160"/>
    </row>
    <row r="32" spans="1:4" ht="27" customHeight="1" x14ac:dyDescent="0.3">
      <c r="A32" s="127" t="s">
        <v>257</v>
      </c>
      <c r="B32" s="144"/>
      <c r="C32" s="144"/>
      <c r="D32" s="160" t="s">
        <v>360</v>
      </c>
    </row>
    <row r="33" spans="1:4" ht="27.6" x14ac:dyDescent="0.3">
      <c r="A33" s="124" t="s">
        <v>256</v>
      </c>
      <c r="B33" s="144"/>
      <c r="C33" s="144" t="s">
        <v>255</v>
      </c>
      <c r="D33" s="160" t="s">
        <v>361</v>
      </c>
    </row>
    <row r="34" spans="1:4" ht="14.4" thickBot="1" x14ac:dyDescent="0.35">
      <c r="A34" s="128" t="s">
        <v>254</v>
      </c>
      <c r="B34" s="162"/>
      <c r="C34" s="144" t="s">
        <v>253</v>
      </c>
      <c r="D34" s="160"/>
    </row>
    <row r="37" spans="1:4" x14ac:dyDescent="0.3">
      <c r="A37" s="72"/>
    </row>
    <row r="38" spans="1:4" x14ac:dyDescent="0.3">
      <c r="A38" s="72"/>
    </row>
    <row r="39" spans="1:4" x14ac:dyDescent="0.3">
      <c r="A39" s="72"/>
    </row>
    <row r="40" spans="1:4" x14ac:dyDescent="0.3">
      <c r="A40" s="72"/>
    </row>
  </sheetData>
  <printOptions horizontalCentered="1"/>
  <pageMargins left="0.39370078740157483" right="0.35433070866141736" top="0.74803149606299213" bottom="0.39370078740157483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MLEKO I ŻYWIEC</vt:lpstr>
      <vt:lpstr>PASZE</vt:lpstr>
      <vt:lpstr>ŚRODKI OCHRONY</vt:lpstr>
      <vt:lpstr>NAWOZY</vt:lpstr>
      <vt:lpstr>USŁUGI</vt:lpstr>
      <vt:lpstr>NAWOZY!OLE_LINK1</vt:lpstr>
      <vt:lpstr>NAWOZY!Print_Area</vt:lpstr>
      <vt:lpstr>PASZE!Print_Area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Napiórkowski</dc:creator>
  <cp:lastModifiedBy>Renata Gazda</cp:lastModifiedBy>
  <cp:lastPrinted>2021-11-17T07:32:26Z</cp:lastPrinted>
  <dcterms:created xsi:type="dcterms:W3CDTF">2021-03-08T10:33:13Z</dcterms:created>
  <dcterms:modified xsi:type="dcterms:W3CDTF">2021-11-17T08:14:19Z</dcterms:modified>
</cp:coreProperties>
</file>