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napiorkowski\Desktop\"/>
    </mc:Choice>
  </mc:AlternateContent>
  <xr:revisionPtr revIDLastSave="0" documentId="8_{0C0C86F4-DE61-4AE7-9136-B6177F5DC66B}" xr6:coauthVersionLast="47" xr6:coauthVersionMax="47" xr10:uidLastSave="{00000000-0000-0000-0000-000000000000}"/>
  <bookViews>
    <workbookView xWindow="-108" yWindow="-108" windowWidth="23256" windowHeight="12576" xr2:uid="{ED35D416-E8FB-4109-B8D6-6BE3DE9301DD}"/>
  </bookViews>
  <sheets>
    <sheet name="MLEKO I ŻYWIEC" sheetId="2" r:id="rId1"/>
    <sheet name="PASZE" sheetId="3" r:id="rId2"/>
    <sheet name="NAWOZY" sheetId="5" r:id="rId3"/>
    <sheet name="ŚRODKI OCHRONY ROŚLIN" sheetId="7" r:id="rId4"/>
    <sheet name="USŁUGI" sheetId="6" r:id="rId5"/>
  </sheets>
  <definedNames>
    <definedName name="OLE_LINK1" localSheetId="2">NAWOZY!$G$4</definedName>
    <definedName name="Print_Area" localSheetId="2">NAWOZY!$A$1:$O$28</definedName>
    <definedName name="Print_Area" localSheetId="1">PASZE!$A$1:$J$37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5" l="1"/>
  <c r="AF15" i="5"/>
  <c r="AG15" i="5"/>
  <c r="AH15" i="5"/>
  <c r="AI15" i="5"/>
  <c r="AJ15" i="5"/>
  <c r="AK15" i="5"/>
  <c r="AL15" i="5"/>
  <c r="AQ15" i="5"/>
  <c r="W7" i="5"/>
  <c r="AF7" i="5"/>
  <c r="AG7" i="5"/>
  <c r="AH7" i="5"/>
  <c r="AI7" i="5"/>
  <c r="AJ7" i="5"/>
  <c r="AK7" i="5"/>
  <c r="AL7" i="5"/>
  <c r="AQ38" i="5"/>
  <c r="AQ37" i="5"/>
  <c r="AQ36" i="5"/>
  <c r="AQ35" i="5"/>
  <c r="AQ34" i="5"/>
  <c r="AQ33" i="5"/>
  <c r="AQ32" i="5"/>
  <c r="AQ31" i="5"/>
  <c r="AQ30" i="5"/>
  <c r="AQ29" i="5"/>
  <c r="AQ28" i="5"/>
  <c r="AL28" i="5"/>
  <c r="AK28" i="5"/>
  <c r="AJ28" i="5"/>
  <c r="AI28" i="5"/>
  <c r="AH28" i="5"/>
  <c r="AG28" i="5"/>
  <c r="AF28" i="5"/>
  <c r="W28" i="5"/>
  <c r="AQ26" i="5"/>
  <c r="AL26" i="5"/>
  <c r="AK26" i="5"/>
  <c r="AJ26" i="5"/>
  <c r="AI26" i="5"/>
  <c r="AH26" i="5"/>
  <c r="AG26" i="5"/>
  <c r="AF26" i="5"/>
  <c r="W26" i="5"/>
  <c r="AQ23" i="5"/>
  <c r="AL23" i="5"/>
  <c r="AK23" i="5"/>
  <c r="AJ23" i="5"/>
  <c r="AI23" i="5"/>
  <c r="AH23" i="5"/>
  <c r="AG23" i="5"/>
  <c r="AF23" i="5"/>
  <c r="W23" i="5"/>
  <c r="AQ22" i="5"/>
  <c r="AL22" i="5"/>
  <c r="AK22" i="5"/>
  <c r="AJ22" i="5"/>
  <c r="AI22" i="5"/>
  <c r="AH22" i="5"/>
  <c r="AG22" i="5"/>
  <c r="AF22" i="5"/>
  <c r="W22" i="5"/>
  <c r="AQ19" i="5"/>
  <c r="AL19" i="5"/>
  <c r="AK19" i="5"/>
  <c r="AJ19" i="5"/>
  <c r="AI19" i="5"/>
  <c r="AH19" i="5"/>
  <c r="AG19" i="5"/>
  <c r="AF19" i="5"/>
  <c r="W19" i="5"/>
  <c r="AQ17" i="5"/>
  <c r="AL17" i="5"/>
  <c r="AK17" i="5"/>
  <c r="AJ17" i="5"/>
  <c r="AI17" i="5"/>
  <c r="AH17" i="5"/>
  <c r="AG17" i="5"/>
  <c r="AF17" i="5"/>
  <c r="W17" i="5"/>
  <c r="AQ16" i="5"/>
  <c r="AL16" i="5"/>
  <c r="AK16" i="5"/>
  <c r="AJ16" i="5"/>
  <c r="AI16" i="5"/>
  <c r="AH16" i="5"/>
  <c r="AG16" i="5"/>
  <c r="AF16" i="5"/>
  <c r="W16" i="5"/>
  <c r="AQ14" i="5"/>
  <c r="AL14" i="5"/>
  <c r="AK14" i="5"/>
  <c r="AJ14" i="5"/>
  <c r="AI14" i="5"/>
  <c r="AH14" i="5"/>
  <c r="AG14" i="5"/>
  <c r="AF14" i="5"/>
  <c r="W14" i="5"/>
  <c r="AQ13" i="5"/>
  <c r="AL13" i="5"/>
  <c r="AK13" i="5"/>
  <c r="AJ13" i="5"/>
  <c r="AI13" i="5"/>
  <c r="W13" i="5"/>
  <c r="AL11" i="5"/>
  <c r="AK11" i="5"/>
  <c r="AJ11" i="5"/>
  <c r="AI11" i="5"/>
  <c r="AH11" i="5"/>
  <c r="AG11" i="5"/>
  <c r="AF11" i="5"/>
  <c r="W11" i="5"/>
  <c r="AL10" i="5"/>
  <c r="AK10" i="5"/>
  <c r="AJ10" i="5"/>
  <c r="AI10" i="5"/>
  <c r="AH10" i="5"/>
  <c r="AG10" i="5"/>
  <c r="AF10" i="5"/>
  <c r="W10" i="5"/>
  <c r="V10" i="5"/>
  <c r="AL9" i="5"/>
  <c r="AK9" i="5"/>
  <c r="AJ9" i="5"/>
  <c r="AI9" i="5"/>
  <c r="AH9" i="5"/>
  <c r="AG9" i="5"/>
  <c r="AF9" i="5"/>
  <c r="W9" i="5"/>
  <c r="AL6" i="5"/>
  <c r="AK6" i="5"/>
  <c r="AJ6" i="5"/>
  <c r="AI6" i="5"/>
  <c r="AH6" i="5"/>
  <c r="AG6" i="5"/>
  <c r="AF6" i="5"/>
  <c r="W6" i="5"/>
  <c r="AL5" i="5"/>
  <c r="AK5" i="5"/>
  <c r="AJ5" i="5"/>
  <c r="AI5" i="5"/>
  <c r="AH5" i="5"/>
  <c r="AG5" i="5"/>
  <c r="AF5" i="5"/>
  <c r="W5" i="5"/>
  <c r="V5" i="5"/>
  <c r="AN15" i="5" l="1"/>
  <c r="AN17" i="5"/>
  <c r="AN22" i="5"/>
  <c r="AN14" i="5"/>
  <c r="AN23" i="5"/>
  <c r="AN16" i="5"/>
  <c r="AN26" i="5"/>
  <c r="AN28" i="5"/>
  <c r="AN19" i="5"/>
  <c r="AN13" i="5"/>
</calcChain>
</file>

<file path=xl/sharedStrings.xml><?xml version="1.0" encoding="utf-8"?>
<sst xmlns="http://schemas.openxmlformats.org/spreadsheetml/2006/main" count="683" uniqueCount="520">
  <si>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</si>
  <si>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</si>
  <si>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</si>
  <si>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</si>
  <si>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</si>
  <si>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</si>
  <si>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</si>
  <si>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</si>
  <si>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</si>
  <si>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</si>
  <si>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</si>
  <si>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</si>
  <si>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</si>
  <si>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</si>
  <si>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</si>
  <si>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</si>
  <si>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</si>
  <si>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</si>
  <si>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</si>
  <si>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</si>
  <si>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</si>
  <si>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</si>
  <si>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</si>
  <si>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</si>
  <si>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</si>
  <si>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</si>
  <si>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</si>
  <si>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</si>
  <si>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</si>
  <si>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</si>
  <si>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</si>
  <si>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</si>
  <si>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</si>
  <si>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</si>
  <si>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</si>
  <si>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</si>
  <si>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</si>
  <si>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Spółdzielnia producentów trzody LUB-TUCZ Lubawa</t>
  </si>
  <si>
    <t>wyszczególnienie</t>
  </si>
  <si>
    <t>Agrocentrum-Kalęczyn 8 Pisz</t>
  </si>
  <si>
    <t>De Heus -Stendera Lubawa Trzoda</t>
  </si>
  <si>
    <t>De Heus -Stendera Lubawa bydło</t>
  </si>
  <si>
    <t>Trans-Pasz – Teresa Bielecka                                Stożne</t>
  </si>
  <si>
    <t>Produkty SANO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</si>
  <si>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</si>
  <si>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</si>
  <si>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</si>
  <si>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</si>
  <si>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</si>
  <si>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</si>
  <si>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</si>
  <si>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</si>
  <si>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</si>
  <si>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</si>
  <si>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</si>
  <si>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</si>
  <si>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P.H.U. Ewita D.Karbowski                                    Rybno</t>
  </si>
  <si>
    <t>"Amiga” sp. z.  o.o
Kętrzyn</t>
  </si>
  <si>
    <t>Banaszewski Edwin
Magazyn Biskupiec</t>
  </si>
  <si>
    <t>"U Krzyśka" K.Samoraj         Mrągowo</t>
  </si>
  <si>
    <t>AMIGA MRĄGOWO</t>
  </si>
  <si>
    <t>Alfa Agri Michalak                       P.A.Michalak Szczytno</t>
  </si>
  <si>
    <t>Chemirol Bartoszyce</t>
  </si>
  <si>
    <t>BAY WA  Nowa Wieś         
14-400 Pasłęk</t>
  </si>
  <si>
    <t>P.H.U. "Biochem" Wiesław Musiał</t>
  </si>
  <si>
    <t>Zakład zaopatrzenia rolnictwa ul. Kormoranów 5, 11-700 Mrągowo</t>
  </si>
  <si>
    <t xml:space="preserve">Zawartość w nawozie czystego składnika </t>
  </si>
  <si>
    <t>Ca</t>
  </si>
  <si>
    <t>Mg</t>
  </si>
  <si>
    <t>zł / dt</t>
  </si>
  <si>
    <t>zł/dt</t>
  </si>
  <si>
    <t>N</t>
  </si>
  <si>
    <t>P</t>
  </si>
  <si>
    <t>K</t>
  </si>
  <si>
    <t>S</t>
  </si>
  <si>
    <t>B</t>
  </si>
  <si>
    <t>Przelicznik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</si>
  <si>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</si>
  <si>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</si>
  <si>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</si>
  <si>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</si>
  <si>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</si>
  <si>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Siarczan magnezu</t>
  </si>
  <si>
    <t>przelicznik</t>
  </si>
  <si>
    <t>RSM</t>
  </si>
  <si>
    <t>Agrafoska 20:30</t>
  </si>
  <si>
    <t>Amofoska NPK 4:12:12</t>
  </si>
  <si>
    <t>Agrafoska 5:11:20</t>
  </si>
  <si>
    <t>Amofoska NPK 4:12:20</t>
  </si>
  <si>
    <t>Amofosmag NPK 4:15:15</t>
  </si>
  <si>
    <t>Amofoska NPK 4:16:18</t>
  </si>
  <si>
    <t>Amofosmag NPK 3,5:12:20</t>
  </si>
  <si>
    <t>Polifoska 8:24:24</t>
  </si>
  <si>
    <t>NPK 8-20-30</t>
  </si>
  <si>
    <t>Amofoska NPK 5:11:20:2:16:12</t>
  </si>
  <si>
    <t>Kemira 6:20:28</t>
  </si>
  <si>
    <t>Polifoska 6:20:30</t>
  </si>
  <si>
    <t>Tarnogran 12-23</t>
  </si>
  <si>
    <t>Kemira 5:10:25</t>
  </si>
  <si>
    <t>wapno kredowe</t>
  </si>
  <si>
    <t>Lubofoska 4:12:12</t>
  </si>
  <si>
    <t>Wapno magnezowe</t>
  </si>
  <si>
    <t>Lubofos 12:20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</si>
  <si>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</si>
  <si>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</si>
  <si>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</si>
  <si>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</si>
  <si>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</si>
  <si>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</si>
  <si>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</si>
  <si>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</si>
  <si>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</si>
  <si>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</si>
  <si>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</si>
  <si>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</si>
  <si>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</si>
  <si>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Spółdzielnia Mleczarska "Mlekpol" Z.P.M.Mrągowo</t>
  </si>
  <si>
    <t>Mazur s.j Kurzętnik</t>
  </si>
  <si>
    <t>Agro-Produkt M.Zelma Nowe Miasto Lubawskie</t>
  </si>
  <si>
    <t>wapno granulowane (wapniowe)</t>
  </si>
  <si>
    <t>wapno granulowane (wapniowo-tlenkowe))</t>
  </si>
  <si>
    <t>Kurczęta hodowlane</t>
  </si>
  <si>
    <t>NPK 5:15:30</t>
  </si>
  <si>
    <t>Agro-Produkt M.Zelma            Nowe Miasto Lubawskie</t>
  </si>
  <si>
    <t>Roślinna Apteka Teresa Nowak - Ełk</t>
  </si>
  <si>
    <t>SKR Rudzienice (ceny netto)</t>
  </si>
  <si>
    <t>Pasze dla drobiu                             zł/dt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</si>
  <si>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</si>
  <si>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</si>
  <si>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</si>
  <si>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</si>
  <si>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</si>
  <si>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</si>
  <si>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>Piotr Andrzej Michalak, Alfa Agri Michalak, ul. Toruńska 4, 12-100 Szczytno      zł/dt</t>
  </si>
  <si>
    <t xml:space="preserve">CENY ŚRODKÓW OCHRONY ROŚLIN                                                                                                                                     </t>
  </si>
  <si>
    <t xml:space="preserve">jałówki :  Brak skupu    </t>
  </si>
  <si>
    <t>Byki mięsne- Brak skupu</t>
  </si>
  <si>
    <t xml:space="preserve">Tucznik TV Super </t>
  </si>
  <si>
    <t>Warchlak W 20%</t>
  </si>
  <si>
    <t>Prosięta PDP 20%</t>
  </si>
  <si>
    <t>Lochy karmiące LK 20%</t>
  </si>
  <si>
    <t>Lochy prośne LP 7,5%</t>
  </si>
  <si>
    <t>1l</t>
  </si>
  <si>
    <t>Fusilade Forte 150 EC</t>
  </si>
  <si>
    <t>Coragen 200 S.C.</t>
  </si>
  <si>
    <t>50ml</t>
  </si>
  <si>
    <t>Orka pług 4-skibowy</t>
  </si>
  <si>
    <t>Siew kukurydzy</t>
  </si>
  <si>
    <t>Siew zbóż</t>
  </si>
  <si>
    <t>180,00/ha</t>
  </si>
  <si>
    <t>Rozwożenie wapna z załadunkiem</t>
  </si>
  <si>
    <t>koszenie kosiarką rotacyjną</t>
  </si>
  <si>
    <t>Wypożyczenie ciągnika</t>
  </si>
  <si>
    <t>Podsiew traw siew.VERDO</t>
  </si>
  <si>
    <t>Ładowarka/cyklop</t>
  </si>
  <si>
    <t>Prasowanie słomy na bele prostopadłościenne</t>
  </si>
  <si>
    <t xml:space="preserve">Zbiór zielonek </t>
  </si>
  <si>
    <t xml:space="preserve">Krówka </t>
  </si>
  <si>
    <t>Lactoma</t>
  </si>
  <si>
    <t>Opas</t>
  </si>
  <si>
    <t xml:space="preserve">Keno </t>
  </si>
  <si>
    <t>Cielak 1</t>
  </si>
  <si>
    <t>Cielak 2</t>
  </si>
  <si>
    <t>Brojler  2</t>
  </si>
  <si>
    <t>Brojler  3</t>
  </si>
  <si>
    <t>Koncentrat  35</t>
  </si>
  <si>
    <t>Kurka z podwórka</t>
  </si>
  <si>
    <t>Agro TOP 18 bez GMO</t>
  </si>
  <si>
    <t>Agro TOP 20 bez GMO</t>
  </si>
  <si>
    <t>Agro TOP 22 bez GMO</t>
  </si>
  <si>
    <t>Agro TOP 24 bez GMO</t>
  </si>
  <si>
    <t>Agro 18 bez GMO</t>
  </si>
  <si>
    <t>Agro 19 bez GMO</t>
  </si>
  <si>
    <t>Agro 21 bez GMO</t>
  </si>
  <si>
    <t>Agro 23 bez GMO</t>
  </si>
  <si>
    <t xml:space="preserve">Agro Finezja 22  </t>
  </si>
  <si>
    <t xml:space="preserve">Agro Extra Energia bez GMO </t>
  </si>
  <si>
    <t xml:space="preserve">Agro Delicja bez GMO </t>
  </si>
  <si>
    <t>Agro Smakuś bez GMO</t>
  </si>
  <si>
    <t>Agro Musli KPP bez GMO</t>
  </si>
  <si>
    <t>Agro Starter bez GMO</t>
  </si>
  <si>
    <t>Agro Kadet bez GMO</t>
  </si>
  <si>
    <t>Agro MH bez GMO</t>
  </si>
  <si>
    <t>Agro Top CJ bez GMO</t>
  </si>
  <si>
    <t>Maximus 38 MH bez GMO</t>
  </si>
  <si>
    <t>Maximus 38 bez GMO</t>
  </si>
  <si>
    <t>Agro Mix 26 bez GMO</t>
  </si>
  <si>
    <t>Agro Mix 28 bez GMO</t>
  </si>
  <si>
    <t>Mikor 38 Active bez GMO</t>
  </si>
  <si>
    <t>Mikor 38 bez GMO</t>
  </si>
  <si>
    <t>Mikor 40 Protect bez GMO</t>
  </si>
  <si>
    <t>Agrorac 1</t>
  </si>
  <si>
    <t>Agrolac Excellent</t>
  </si>
  <si>
    <t>Agrolac Komfort Plus</t>
  </si>
  <si>
    <t>Agolac Len</t>
  </si>
  <si>
    <t>VitAgro Repro Max</t>
  </si>
  <si>
    <t>VitAgro  SomiFix</t>
  </si>
  <si>
    <t>VitAgro Smart</t>
  </si>
  <si>
    <t>VitAgro Elita</t>
  </si>
  <si>
    <t>VitAgro TMR</t>
  </si>
  <si>
    <t>VitAgro Standard</t>
  </si>
  <si>
    <t>VitAgro Zasuszenie</t>
  </si>
  <si>
    <t>VitAgro Gladiator</t>
  </si>
  <si>
    <t>Vit Agro CJ Max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</si>
  <si>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</si>
  <si>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</si>
  <si>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</si>
  <si>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</si>
  <si>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</si>
  <si>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</si>
  <si>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</si>
  <si>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</si>
  <si>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</si>
  <si>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</si>
  <si>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</si>
  <si>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</si>
  <si>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</si>
  <si>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</si>
  <si>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Wigral Specjal C</t>
  </si>
  <si>
    <t>Preparaty dietetyczne</t>
  </si>
  <si>
    <t xml:space="preserve">           zł/dt                         </t>
  </si>
  <si>
    <t>1 l</t>
  </si>
  <si>
    <t xml:space="preserve">Chwastox Turbo 340 SL </t>
  </si>
  <si>
    <t>Granstar Ultra SX 50 SG</t>
  </si>
  <si>
    <t>20 g</t>
  </si>
  <si>
    <t>Puma Uniwersal 069 EW</t>
  </si>
  <si>
    <t xml:space="preserve">Roundap Ultra 360 SL </t>
  </si>
  <si>
    <t>90-100</t>
  </si>
  <si>
    <t>0,10+0,05</t>
  </si>
  <si>
    <t>0,10-0,22</t>
  </si>
  <si>
    <t>Premia 0,25 dla kazd. Prod.+ 0,05 za zbiornik 0,04 za GMO + 0,02 za kontr użytkowości.</t>
  </si>
  <si>
    <t>Brojler 1</t>
  </si>
  <si>
    <t xml:space="preserve">Brojler 2 </t>
  </si>
  <si>
    <t>Odchów 1</t>
  </si>
  <si>
    <t>Odchów 2</t>
  </si>
  <si>
    <t>Nioska towarowa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</si>
  <si>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</si>
  <si>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</si>
  <si>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</si>
  <si>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</si>
  <si>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</si>
  <si>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</si>
  <si>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</si>
  <si>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</si>
  <si>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</si>
  <si>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</si>
  <si>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</si>
  <si>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</si>
  <si>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</si>
  <si>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25kg/54 zł</t>
  </si>
  <si>
    <t>25kg/53 zł</t>
  </si>
  <si>
    <t>25kg/52 zł</t>
  </si>
  <si>
    <t>25kg/58 zł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</si>
  <si>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</si>
  <si>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</si>
  <si>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</si>
  <si>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</si>
  <si>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</si>
  <si>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</si>
  <si>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</si>
  <si>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</si>
  <si>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San Bull</t>
  </si>
  <si>
    <t>Otremby przenne</t>
  </si>
  <si>
    <t xml:space="preserve">Inne                           </t>
  </si>
  <si>
    <t>Power Starter</t>
  </si>
  <si>
    <t>Otręby pszenne</t>
  </si>
  <si>
    <t>Power tucznik (25kg)</t>
  </si>
  <si>
    <t>Provit L (25kg)</t>
  </si>
  <si>
    <t>Provit P (25 kg)</t>
  </si>
  <si>
    <t>Provit T (25kg)</t>
  </si>
  <si>
    <t>Śruta rzepakowa</t>
  </si>
  <si>
    <t>Śruta sojowa</t>
  </si>
  <si>
    <t>Pasza CJ</t>
  </si>
  <si>
    <t>Pasza DJ</t>
  </si>
  <si>
    <t xml:space="preserve"> śruta sojowa (1dt)</t>
  </si>
  <si>
    <t>śruta rzepakowa (1dt)</t>
  </si>
  <si>
    <t>5l</t>
  </si>
  <si>
    <t>1l/5l</t>
  </si>
  <si>
    <t>80g/600g</t>
  </si>
  <si>
    <t>Roztrząsanie obornika</t>
  </si>
  <si>
    <t>Orka 4 skiby pług obrotowy</t>
  </si>
  <si>
    <t>Transport 1-przyczepa</t>
  </si>
  <si>
    <t>Transport 2-przyczepy</t>
  </si>
  <si>
    <t>Najem ciągnika</t>
  </si>
  <si>
    <t xml:space="preserve">Wysiew nawozów </t>
  </si>
  <si>
    <t>Kultywator</t>
  </si>
  <si>
    <t>Agregat 2 kultywatory z wałkiem</t>
  </si>
  <si>
    <t>Zbiór prasą Z 224 słomy i siana</t>
  </si>
  <si>
    <t>Bronowanie</t>
  </si>
  <si>
    <t xml:space="preserve">Wałowanie </t>
  </si>
  <si>
    <t>Talerzowanie</t>
  </si>
  <si>
    <t>Spycharka</t>
  </si>
  <si>
    <t>Koparka</t>
  </si>
  <si>
    <t>Równarka</t>
  </si>
  <si>
    <t>Zestaw niskopodwoziowy</t>
  </si>
  <si>
    <t>kombajn Bizon Zo 58 (szarpacz słomy)</t>
  </si>
  <si>
    <t>Odwóz kiszonki 4 t</t>
  </si>
  <si>
    <t>123/godz</t>
  </si>
  <si>
    <t>147,6/godz</t>
  </si>
  <si>
    <t>172,80/godz</t>
  </si>
  <si>
    <t>108,00/godz</t>
  </si>
  <si>
    <t>97,20/godz</t>
  </si>
  <si>
    <t>172,8/godz</t>
  </si>
  <si>
    <t>129,6/godz</t>
  </si>
  <si>
    <t>135,00/godz</t>
  </si>
  <si>
    <t>147,00/godz</t>
  </si>
  <si>
    <t>55/220</t>
  </si>
  <si>
    <t>20l</t>
  </si>
  <si>
    <t>180-200</t>
  </si>
  <si>
    <t>1,00-1,20</t>
  </si>
  <si>
    <t>Agro-Małdyty sp. z.o.o</t>
  </si>
  <si>
    <t>Roundup 360 plus</t>
  </si>
  <si>
    <t>Spółdzielnia Ogrodniczo-Pszczelarska w Giżycku</t>
  </si>
  <si>
    <t xml:space="preserve">P.U.-H. "CHEMIROL" Bartoszyce                                       </t>
  </si>
  <si>
    <t>Huzar ACTV 387 OD</t>
  </si>
  <si>
    <t>Cevino 500 s.c.</t>
  </si>
  <si>
    <t>Saper 500 s.c.</t>
  </si>
  <si>
    <t>500ml</t>
  </si>
  <si>
    <t>Chwastox Extra  300 SL</t>
  </si>
  <si>
    <t>Chwastox Turbo 340 SL</t>
  </si>
  <si>
    <t>Rosate Clean 360 SL</t>
  </si>
  <si>
    <t>Agro - Małdyty</t>
  </si>
  <si>
    <t>Fenoxin 110EC</t>
  </si>
  <si>
    <t>0,3kg</t>
  </si>
  <si>
    <t>Galaper 200EC</t>
  </si>
  <si>
    <t>Major 300SL</t>
  </si>
  <si>
    <t>Tristar 50SG</t>
  </si>
  <si>
    <t>Maister POWER 42,5 OD</t>
  </si>
  <si>
    <t>Mustang forte 195SE</t>
  </si>
  <si>
    <t>Apis 200SE</t>
  </si>
  <si>
    <t>Delmetros 100 S.C.</t>
  </si>
  <si>
    <t>0,25kg</t>
  </si>
  <si>
    <t>Mospilan  20 SP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</si>
  <si>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</si>
  <si>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>Na dzień sporządzania zestawienia,  brak w sprzedaży nawozów mineralnych</t>
  </si>
  <si>
    <t xml:space="preserve">premiksy   </t>
  </si>
  <si>
    <t>BullStar Progres bez GMO</t>
  </si>
  <si>
    <t>BullStar Strong bez GMO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</si>
  <si>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</si>
  <si>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</si>
  <si>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</si>
  <si>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</si>
  <si>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</si>
  <si>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</si>
  <si>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</si>
  <si>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</si>
  <si>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</si>
  <si>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bez GMO</t>
  </si>
  <si>
    <t>Kurka Nioska Zgrodowa</t>
  </si>
  <si>
    <t>Koncentrat sojowy dla kur niosek</t>
  </si>
  <si>
    <t>Brojler Starter</t>
  </si>
  <si>
    <t>Brojler Grower</t>
  </si>
  <si>
    <t>Brojler Finiszer</t>
  </si>
  <si>
    <t>mieszanki produkcyjne bez GMO dla krów mlecznych</t>
  </si>
  <si>
    <t>Tucznik koncentrat</t>
  </si>
  <si>
    <t xml:space="preserve">Pasze dla trzody              </t>
  </si>
  <si>
    <t xml:space="preserve">        zł/dt                 </t>
  </si>
  <si>
    <t>kurczak brojler farmerski</t>
  </si>
  <si>
    <t xml:space="preserve">indyki       </t>
  </si>
  <si>
    <t>mieszanka dla cieląt</t>
  </si>
  <si>
    <t>koncentraty</t>
  </si>
  <si>
    <t xml:space="preserve">korektory </t>
  </si>
  <si>
    <t xml:space="preserve">drób wodny </t>
  </si>
  <si>
    <t xml:space="preserve">Pasze dla bydła           </t>
  </si>
  <si>
    <t>preparaty mlekozastępcze</t>
  </si>
  <si>
    <t>De Heus-Stendera Lubawa drób</t>
  </si>
  <si>
    <t xml:space="preserve"> „MAZUR” 
Renata i Marcin Mazur sp.j,  
Kurzętnik </t>
  </si>
  <si>
    <t xml:space="preserve">zł/dt   </t>
  </si>
  <si>
    <t>Prestarter 1</t>
  </si>
  <si>
    <t>Starter Standard</t>
  </si>
  <si>
    <t>Zaopatrzenie Rolnictwa i Ogrodnictwa "Agroplon" Bartoszyce</t>
  </si>
  <si>
    <t>zł (ceny netto)</t>
  </si>
  <si>
    <t>Galaxo 150 WG</t>
  </si>
  <si>
    <t>0,2 kg</t>
  </si>
  <si>
    <t>Buster 100 EC</t>
  </si>
  <si>
    <t xml:space="preserve">Roundap Flex </t>
  </si>
  <si>
    <t>100g</t>
  </si>
  <si>
    <t>100ml</t>
  </si>
  <si>
    <t xml:space="preserve">   Atropos 500EC</t>
  </si>
  <si>
    <t xml:space="preserve">   Aspik 250E</t>
  </si>
  <si>
    <t xml:space="preserve">   Porter 250EC</t>
  </si>
  <si>
    <t xml:space="preserve">   Kendo 50 EW</t>
  </si>
  <si>
    <t xml:space="preserve">   Kier 450 S.C</t>
  </si>
  <si>
    <t xml:space="preserve">   Ambrossio 500 S.C.</t>
  </si>
  <si>
    <t xml:space="preserve">   Los Ovados 200SC</t>
  </si>
  <si>
    <t xml:space="preserve">   Delmetros 100 s.c.</t>
  </si>
  <si>
    <t xml:space="preserve">   Triter 0,5 FS</t>
  </si>
  <si>
    <t xml:space="preserve">   Flutrix 0,5 FS</t>
  </si>
  <si>
    <t xml:space="preserve">   Regullo 500 EC</t>
  </si>
  <si>
    <t xml:space="preserve">   Mepik 300 SL</t>
  </si>
  <si>
    <t xml:space="preserve"> CENY ŚRODKÓW OCHRONY ROŚLIN                                                                                                                                   </t>
  </si>
  <si>
    <t xml:space="preserve">   Atropos 500 S.C.</t>
  </si>
  <si>
    <t xml:space="preserve">   Tarcza Łan 250 EW</t>
  </si>
  <si>
    <t xml:space="preserve">   Mepik 300SL</t>
  </si>
  <si>
    <t>Desperado 500 S.C.</t>
  </si>
  <si>
    <t xml:space="preserve">   Makler 250 ES</t>
  </si>
  <si>
    <t xml:space="preserve">   Aceptir 200 SE</t>
  </si>
  <si>
    <t xml:space="preserve">  20kg/190 zł</t>
  </si>
  <si>
    <t xml:space="preserve"> 20kg/171 zł</t>
  </si>
  <si>
    <t>20kg/149 zł</t>
  </si>
  <si>
    <t>25kg/39 zł</t>
  </si>
  <si>
    <t>20kg/75 zł</t>
  </si>
  <si>
    <t>25kg/66 zł</t>
  </si>
  <si>
    <t>25kg/100zł</t>
  </si>
  <si>
    <t>25kg/88zł</t>
  </si>
  <si>
    <t>25kg/189zł</t>
  </si>
  <si>
    <t>25 kg/154</t>
  </si>
  <si>
    <t>25kg/56 zł</t>
  </si>
  <si>
    <t>25kg/51zł</t>
  </si>
  <si>
    <t>Halvetic 180 SL</t>
  </si>
  <si>
    <t xml:space="preserve">ZRiO "Agroplon" Bartoszyce                                       </t>
  </si>
  <si>
    <t xml:space="preserve">   X met 100 SL</t>
  </si>
  <si>
    <t>Madron 0,5 FS</t>
  </si>
  <si>
    <t>500 ml</t>
  </si>
  <si>
    <t>300/h</t>
  </si>
  <si>
    <t>360/h</t>
  </si>
  <si>
    <t>225/h</t>
  </si>
  <si>
    <t>200/h</t>
  </si>
  <si>
    <t>230/h</t>
  </si>
  <si>
    <t>250/h</t>
  </si>
  <si>
    <t>210/h</t>
  </si>
  <si>
    <t>330/ha</t>
  </si>
  <si>
    <t>235/h</t>
  </si>
  <si>
    <t>125/h</t>
  </si>
  <si>
    <t>19,37-23,72/ha</t>
  </si>
  <si>
    <t>320/h</t>
  </si>
  <si>
    <t>700-750/ h</t>
  </si>
  <si>
    <t>Sieczkarnia 8 rzędowa ha+2 odwozy</t>
  </si>
  <si>
    <t>1100/ha</t>
  </si>
  <si>
    <t>Sieczkarnia 6 rzędowa+ 2 odwozy</t>
  </si>
  <si>
    <t>Sieczkarnia 6 rzędowa godz.</t>
  </si>
  <si>
    <t>Sieczkarnia 8 rzędowa godz.</t>
  </si>
  <si>
    <t>Roboczogodzina warsztat</t>
  </si>
  <si>
    <t>Rębak z obsługą</t>
  </si>
  <si>
    <t>Rębak wynajem</t>
  </si>
  <si>
    <t>Gnojowica 2000l</t>
  </si>
  <si>
    <t>Gnojowica 4000l</t>
  </si>
  <si>
    <t>Siew nasion kukurydzy 6rz. Gesperado 6 rzędów/ha</t>
  </si>
  <si>
    <t>850/ha</t>
  </si>
  <si>
    <t>740/godz</t>
  </si>
  <si>
    <t>980/godz</t>
  </si>
  <si>
    <t>100/godz</t>
  </si>
  <si>
    <t>200/godz</t>
  </si>
  <si>
    <t>500/godz</t>
  </si>
  <si>
    <t>210/godz</t>
  </si>
  <si>
    <t>245/godz</t>
  </si>
  <si>
    <t>480,00 +55,00/h</t>
  </si>
  <si>
    <t>0,90 - 1,20</t>
  </si>
  <si>
    <t>180-250</t>
  </si>
  <si>
    <t>0,80-1,20</t>
  </si>
  <si>
    <t>150 - 250</t>
  </si>
  <si>
    <t>0,80 - 1,30</t>
  </si>
  <si>
    <t xml:space="preserve">Agro TOP 18 </t>
  </si>
  <si>
    <t>Agro TOP 20</t>
  </si>
  <si>
    <t xml:space="preserve">Agro TOP 22 </t>
  </si>
  <si>
    <t xml:space="preserve">Agro TOP 24 </t>
  </si>
  <si>
    <t xml:space="preserve">Agro Perfect 18 </t>
  </si>
  <si>
    <t>Agro Perfect 19</t>
  </si>
  <si>
    <t>Agro perfect 21</t>
  </si>
  <si>
    <t>Agro Finezja 22 bez GMO</t>
  </si>
  <si>
    <t>Agro Perfect 23</t>
  </si>
  <si>
    <t>Agro Werwa (GMO)</t>
  </si>
  <si>
    <t xml:space="preserve">Premiksy dla kur niosek   </t>
  </si>
  <si>
    <t>KokoVitAgro</t>
  </si>
  <si>
    <t>P.H.U Szypulski Wojciech, Kuce 9, 13-111 Janowiec Kościelny</t>
  </si>
  <si>
    <t>Orius Extra 250EW</t>
  </si>
  <si>
    <t>Orius Extra 02WS</t>
  </si>
  <si>
    <t>Syrius 02WS</t>
  </si>
  <si>
    <t>1,5kg</t>
  </si>
  <si>
    <t>0,9kg</t>
  </si>
  <si>
    <t>Fundament 700 WG</t>
  </si>
  <si>
    <t>jałówki - śr.  9,90</t>
  </si>
  <si>
    <t>buhajki - śr. 10,50</t>
  </si>
  <si>
    <t>śr. 10,20</t>
  </si>
  <si>
    <t xml:space="preserve">    Żywiec wieprzowy - Strefa niebieska- 6,20zł + VAT,                             Strefa różowa- 4,80 + VAT, Strefa czerwona - 5,60 + VAT  
- WBC kl.   E-  8,30 + VAT</t>
  </si>
  <si>
    <t>Byki /HF/-  10,00 - 14,00 + VAT</t>
  </si>
  <si>
    <t>Sól potasowa</t>
  </si>
  <si>
    <t>Canwil 27</t>
  </si>
  <si>
    <t>180.00/ha</t>
  </si>
  <si>
    <t>280,00/ha</t>
  </si>
  <si>
    <t>210,00/ha</t>
  </si>
  <si>
    <t>50,00/tona</t>
  </si>
  <si>
    <t>150,00/godz</t>
  </si>
  <si>
    <t>230,00/ha</t>
  </si>
  <si>
    <t>160,00/godz</t>
  </si>
  <si>
    <t>55zł/szt</t>
  </si>
  <si>
    <t>330,00zł od przyczepy</t>
  </si>
  <si>
    <t>PK 15-30</t>
  </si>
  <si>
    <t>Wapno magnezowe Dolokom</t>
  </si>
  <si>
    <t>byki pow. 300 kg
R - 22,50</t>
  </si>
  <si>
    <t xml:space="preserve">jałówki pow. 320 kg   R-  21,20
</t>
  </si>
  <si>
    <t>poubojowa WBC netto
&gt; 320 kg
R - 20,50</t>
  </si>
  <si>
    <t>Fenoxinn 110 EC</t>
  </si>
  <si>
    <t>mieszanki produkcyjne  dla krów mlecznych</t>
  </si>
  <si>
    <t>Promotor Activ 38</t>
  </si>
  <si>
    <t>Promotor Activ 43</t>
  </si>
  <si>
    <t>0,80-1,40</t>
  </si>
  <si>
    <t>150-220</t>
  </si>
  <si>
    <t>Na dzień sporządzania zestawienia, brak w sprzedaży ŚOR</t>
  </si>
  <si>
    <t>38g/150g</t>
  </si>
  <si>
    <t>69/340.</t>
  </si>
  <si>
    <t>70/360.</t>
  </si>
  <si>
    <t>155.</t>
  </si>
  <si>
    <t>185/870.</t>
  </si>
  <si>
    <t>82/355.</t>
  </si>
  <si>
    <t>145</t>
  </si>
  <si>
    <t>64/350.</t>
  </si>
  <si>
    <t>Toprex 375SC</t>
  </si>
  <si>
    <t>296/1560</t>
  </si>
  <si>
    <t>65/350.</t>
  </si>
  <si>
    <t>38g</t>
  </si>
  <si>
    <t>190,00</t>
  </si>
  <si>
    <t>140</t>
  </si>
  <si>
    <t>Saletrosan NS 26(13)</t>
  </si>
  <si>
    <t>CENY PASZ (10.04.2022r.)</t>
  </si>
  <si>
    <t>(10.04.2022 r.)</t>
  </si>
  <si>
    <t>CENY NAWOZÓW MINERALNYCH    (10.04.2022 r.)</t>
  </si>
  <si>
    <t>10.04.2022r</t>
  </si>
  <si>
    <t>10.04.2022 r.</t>
  </si>
  <si>
    <t>(10.04.2022)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</si>
</sst>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_z_ł"/>
    <numFmt numFmtId="166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z val="7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sz val="8"/>
      <name val="Arial Narrow"/>
      <family val="2"/>
      <charset val="238"/>
    </font>
    <font>
      <b/>
      <sz val="7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7.5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9"/>
      <name val="Arial Black"/>
      <family val="2"/>
      <charset val="238"/>
    </font>
    <font>
      <b/>
      <sz val="8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sz val="7.5"/>
      <name val="Arial Narrow"/>
      <family val="2"/>
      <charset val="238"/>
    </font>
    <font>
      <sz val="1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9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/>
    <xf numFmtId="0" fontId="2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14" borderId="4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" fontId="11" fillId="0" borderId="0" xfId="0" applyNumberFormat="1" applyFont="1"/>
    <xf numFmtId="4" fontId="7" fillId="0" borderId="0" xfId="0" applyNumberFormat="1" applyFont="1" applyAlignment="1">
      <alignment horizontal="right" indent="1"/>
    </xf>
    <xf numFmtId="10" fontId="14" fillId="15" borderId="48" xfId="0" applyNumberFormat="1" applyFont="1" applyFill="1" applyBorder="1" applyAlignment="1">
      <alignment horizontal="center" vertical="center"/>
    </xf>
    <xf numFmtId="10" fontId="15" fillId="15" borderId="48" xfId="0" applyNumberFormat="1" applyFont="1" applyFill="1" applyBorder="1" applyAlignment="1">
      <alignment horizontal="center" vertical="center"/>
    </xf>
    <xf numFmtId="4" fontId="14" fillId="15" borderId="4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14" fillId="10" borderId="48" xfId="0" applyNumberFormat="1" applyFont="1" applyFill="1" applyBorder="1" applyAlignment="1">
      <alignment horizontal="center" vertical="center"/>
    </xf>
    <xf numFmtId="10" fontId="15" fillId="10" borderId="48" xfId="0" applyNumberFormat="1" applyFont="1" applyFill="1" applyBorder="1" applyAlignment="1">
      <alignment horizontal="center" vertical="center"/>
    </xf>
    <xf numFmtId="4" fontId="14" fillId="10" borderId="48" xfId="0" applyNumberFormat="1" applyFont="1" applyFill="1" applyBorder="1" applyAlignment="1">
      <alignment horizontal="center" vertical="center"/>
    </xf>
    <xf numFmtId="10" fontId="14" fillId="9" borderId="48" xfId="0" applyNumberFormat="1" applyFont="1" applyFill="1" applyBorder="1" applyAlignment="1">
      <alignment horizontal="center" vertical="center"/>
    </xf>
    <xf numFmtId="10" fontId="15" fillId="9" borderId="48" xfId="0" applyNumberFormat="1" applyFont="1" applyFill="1" applyBorder="1" applyAlignment="1">
      <alignment horizontal="center" vertical="center"/>
    </xf>
    <xf numFmtId="4" fontId="14" fillId="4" borderId="48" xfId="0" applyNumberFormat="1" applyFont="1" applyFill="1" applyBorder="1" applyAlignment="1">
      <alignment horizontal="center" vertical="center"/>
    </xf>
    <xf numFmtId="0" fontId="7" fillId="13" borderId="50" xfId="2" applyFill="1" applyBorder="1" applyAlignment="1">
      <alignment vertical="center"/>
    </xf>
    <xf numFmtId="0" fontId="7" fillId="0" borderId="0" xfId="2" applyAlignment="1">
      <alignment vertical="center"/>
    </xf>
    <xf numFmtId="0" fontId="7" fillId="0" borderId="0" xfId="2" applyAlignment="1">
      <alignment horizontal="center" vertical="center"/>
    </xf>
    <xf numFmtId="10" fontId="14" fillId="17" borderId="48" xfId="0" applyNumberFormat="1" applyFont="1" applyFill="1" applyBorder="1" applyAlignment="1">
      <alignment horizontal="center" vertical="center"/>
    </xf>
    <xf numFmtId="10" fontId="15" fillId="17" borderId="48" xfId="0" applyNumberFormat="1" applyFont="1" applyFill="1" applyBorder="1" applyAlignment="1">
      <alignment horizontal="center" vertical="center"/>
    </xf>
    <xf numFmtId="4" fontId="14" fillId="17" borderId="48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52" xfId="2" applyFont="1" applyBorder="1" applyAlignment="1">
      <alignment vertical="center" wrapText="1"/>
    </xf>
    <xf numFmtId="0" fontId="7" fillId="0" borderId="51" xfId="2" applyBorder="1" applyAlignment="1">
      <alignment vertical="center"/>
    </xf>
    <xf numFmtId="10" fontId="14" fillId="17" borderId="48" xfId="0" quotePrefix="1" applyNumberFormat="1" applyFont="1" applyFill="1" applyBorder="1" applyAlignment="1">
      <alignment horizontal="center" vertical="center"/>
    </xf>
    <xf numFmtId="0" fontId="21" fillId="14" borderId="52" xfId="2" applyFont="1" applyFill="1" applyBorder="1" applyAlignment="1">
      <alignment vertical="center" wrapText="1"/>
    </xf>
    <xf numFmtId="0" fontId="7" fillId="14" borderId="51" xfId="2" applyFill="1" applyBorder="1" applyAlignment="1">
      <alignment vertical="center"/>
    </xf>
    <xf numFmtId="0" fontId="21" fillId="0" borderId="10" xfId="2" applyFont="1" applyBorder="1" applyAlignment="1">
      <alignment vertical="center" wrapText="1"/>
    </xf>
    <xf numFmtId="0" fontId="7" fillId="0" borderId="54" xfId="2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/>
    <xf numFmtId="0" fontId="11" fillId="0" borderId="0" xfId="0" applyFont="1"/>
    <xf numFmtId="0" fontId="7" fillId="0" borderId="0" xfId="2" applyAlignment="1">
      <alignment vertical="center"/>
    </xf>
    <xf numFmtId="0" fontId="0" fillId="0" borderId="0" xfId="0"/>
    <xf numFmtId="4" fontId="7" fillId="0" borderId="0" xfId="0" applyNumberFormat="1" applyFont="1" applyAlignment="1">
      <alignment horizontal="right" indent="1"/>
    </xf>
    <xf numFmtId="10" fontId="15" fillId="17" borderId="48" xfId="0" applyNumberFormat="1" applyFont="1" applyFill="1" applyBorder="1" applyAlignment="1">
      <alignment horizontal="center" vertical="center"/>
    </xf>
    <xf numFmtId="4" fontId="14" fillId="17" borderId="48" xfId="0" applyNumberFormat="1" applyFont="1" applyFill="1" applyBorder="1" applyAlignment="1">
      <alignment horizontal="center" vertical="center"/>
    </xf>
    <xf numFmtId="0" fontId="7" fillId="14" borderId="51" xfId="2" applyFill="1" applyBorder="1" applyAlignment="1">
      <alignment vertical="center"/>
    </xf>
    <xf numFmtId="10" fontId="14" fillId="17" borderId="48" xfId="0" quotePrefix="1" applyNumberFormat="1" applyFont="1" applyFill="1" applyBorder="1" applyAlignment="1">
      <alignment horizontal="center" vertical="center"/>
    </xf>
    <xf numFmtId="0" fontId="21" fillId="14" borderId="52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/>
    <xf numFmtId="0" fontId="0" fillId="0" borderId="0" xfId="0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10" borderId="34" xfId="0" applyFont="1" applyFill="1" applyBorder="1" applyAlignment="1">
      <alignment horizontal="center" vertical="center"/>
    </xf>
    <xf numFmtId="4" fontId="5" fillId="10" borderId="67" xfId="0" applyNumberFormat="1" applyFont="1" applyFill="1" applyBorder="1" applyAlignment="1">
      <alignment horizontal="center" vertical="center"/>
    </xf>
    <xf numFmtId="4" fontId="5" fillId="10" borderId="34" xfId="0" applyNumberFormat="1" applyFont="1" applyFill="1" applyBorder="1" applyAlignment="1">
      <alignment horizontal="center" vertical="center"/>
    </xf>
    <xf numFmtId="4" fontId="5" fillId="10" borderId="67" xfId="0" applyNumberFormat="1" applyFont="1" applyFill="1" applyBorder="1" applyAlignment="1">
      <alignment horizontal="right" vertical="center" indent="1"/>
    </xf>
    <xf numFmtId="0" fontId="5" fillId="15" borderId="56" xfId="0" applyFont="1" applyFill="1" applyBorder="1" applyAlignment="1">
      <alignment vertical="center"/>
    </xf>
    <xf numFmtId="0" fontId="5" fillId="16" borderId="64" xfId="0" applyFont="1" applyFill="1" applyBorder="1" applyAlignment="1">
      <alignment vertical="center"/>
    </xf>
    <xf numFmtId="0" fontId="5" fillId="16" borderId="23" xfId="0" applyFont="1" applyFill="1" applyBorder="1" applyAlignment="1">
      <alignment horizontal="center" vertical="center"/>
    </xf>
    <xf numFmtId="4" fontId="5" fillId="16" borderId="68" xfId="0" applyNumberFormat="1" applyFont="1" applyFill="1" applyBorder="1" applyAlignment="1">
      <alignment horizontal="right" vertical="center" indent="1"/>
    </xf>
    <xf numFmtId="0" fontId="5" fillId="16" borderId="38" xfId="0" applyFont="1" applyFill="1" applyBorder="1" applyAlignment="1">
      <alignment horizontal="center" vertical="center"/>
    </xf>
    <xf numFmtId="0" fontId="5" fillId="16" borderId="67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left" vertical="center"/>
    </xf>
    <xf numFmtId="0" fontId="10" fillId="17" borderId="28" xfId="0" applyFont="1" applyFill="1" applyBorder="1" applyAlignment="1">
      <alignment horizontal="center" vertical="center"/>
    </xf>
    <xf numFmtId="0" fontId="10" fillId="17" borderId="57" xfId="0" applyFont="1" applyFill="1" applyBorder="1" applyAlignment="1">
      <alignment horizontal="center" vertical="center"/>
    </xf>
    <xf numFmtId="165" fontId="10" fillId="17" borderId="57" xfId="0" applyNumberFormat="1" applyFont="1" applyFill="1" applyBorder="1" applyAlignment="1">
      <alignment horizontal="center" vertical="center"/>
    </xf>
    <xf numFmtId="165" fontId="10" fillId="17" borderId="53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5" fillId="10" borderId="52" xfId="0" applyFont="1" applyFill="1" applyBorder="1" applyAlignment="1">
      <alignment horizontal="left" vertical="center" indent="1"/>
    </xf>
    <xf numFmtId="0" fontId="5" fillId="15" borderId="62" xfId="0" applyFont="1" applyFill="1" applyBorder="1" applyAlignment="1">
      <alignment vertical="center"/>
    </xf>
    <xf numFmtId="0" fontId="5" fillId="15" borderId="59" xfId="0" applyFont="1" applyFill="1" applyBorder="1" applyAlignment="1">
      <alignment vertical="center"/>
    </xf>
    <xf numFmtId="0" fontId="5" fillId="15" borderId="60" xfId="0" applyFont="1" applyFill="1" applyBorder="1" applyAlignment="1">
      <alignment vertical="center"/>
    </xf>
    <xf numFmtId="0" fontId="5" fillId="16" borderId="59" xfId="0" applyFont="1" applyFill="1" applyBorder="1" applyAlignment="1">
      <alignment horizontal="left" vertical="center" indent="1"/>
    </xf>
    <xf numFmtId="0" fontId="7" fillId="13" borderId="56" xfId="2" applyFill="1" applyBorder="1" applyAlignment="1">
      <alignment vertical="center"/>
    </xf>
    <xf numFmtId="0" fontId="6" fillId="19" borderId="53" xfId="0" applyFont="1" applyFill="1" applyBorder="1" applyAlignment="1">
      <alignment horizontal="left" vertical="center" indent="1"/>
    </xf>
    <xf numFmtId="4" fontId="6" fillId="19" borderId="49" xfId="0" applyNumberFormat="1" applyFont="1" applyFill="1" applyBorder="1" applyAlignment="1">
      <alignment horizontal="center" vertical="center"/>
    </xf>
    <xf numFmtId="4" fontId="6" fillId="19" borderId="48" xfId="0" applyNumberFormat="1" applyFont="1" applyFill="1" applyBorder="1" applyAlignment="1">
      <alignment horizontal="center" vertical="center"/>
    </xf>
    <xf numFmtId="4" fontId="6" fillId="19" borderId="48" xfId="0" applyNumberFormat="1" applyFont="1" applyFill="1" applyBorder="1" applyAlignment="1">
      <alignment horizontal="center" vertical="center" wrapText="1"/>
    </xf>
    <xf numFmtId="4" fontId="6" fillId="17" borderId="48" xfId="0" applyNumberFormat="1" applyFont="1" applyFill="1" applyBorder="1" applyAlignment="1">
      <alignment vertical="center" textRotation="90" wrapText="1"/>
    </xf>
    <xf numFmtId="166" fontId="5" fillId="15" borderId="9" xfId="0" applyNumberFormat="1" applyFont="1" applyFill="1" applyBorder="1" applyAlignment="1">
      <alignment horizontal="center" vertical="center"/>
    </xf>
    <xf numFmtId="166" fontId="5" fillId="15" borderId="53" xfId="0" applyNumberFormat="1" applyFont="1" applyFill="1" applyBorder="1" applyAlignment="1">
      <alignment horizontal="center" vertical="center"/>
    </xf>
    <xf numFmtId="2" fontId="5" fillId="15" borderId="9" xfId="0" applyNumberFormat="1" applyFont="1" applyFill="1" applyBorder="1" applyAlignment="1">
      <alignment horizontal="center" vertical="center"/>
    </xf>
    <xf numFmtId="2" fontId="5" fillId="15" borderId="53" xfId="0" applyNumberFormat="1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vertical="center"/>
    </xf>
    <xf numFmtId="0" fontId="5" fillId="17" borderId="35" xfId="0" applyFont="1" applyFill="1" applyBorder="1" applyAlignment="1">
      <alignment vertical="center"/>
    </xf>
    <xf numFmtId="0" fontId="5" fillId="17" borderId="35" xfId="0" applyFont="1" applyFill="1" applyBorder="1" applyAlignment="1">
      <alignment horizontal="center" vertical="center"/>
    </xf>
    <xf numFmtId="2" fontId="5" fillId="17" borderId="35" xfId="0" applyNumberFormat="1" applyFont="1" applyFill="1" applyBorder="1" applyAlignment="1">
      <alignment horizontal="center" vertical="center"/>
    </xf>
    <xf numFmtId="2" fontId="5" fillId="17" borderId="67" xfId="0" applyNumberFormat="1" applyFont="1" applyFill="1" applyBorder="1" applyAlignment="1">
      <alignment horizontal="center" vertical="center"/>
    </xf>
    <xf numFmtId="2" fontId="5" fillId="16" borderId="53" xfId="0" applyNumberFormat="1" applyFont="1" applyFill="1" applyBorder="1" applyAlignment="1">
      <alignment horizontal="center" vertical="center"/>
    </xf>
    <xf numFmtId="0" fontId="0" fillId="0" borderId="0" xfId="0"/>
    <xf numFmtId="0" fontId="11" fillId="0" borderId="0" xfId="0" applyFont="1"/>
    <xf numFmtId="4" fontId="7" fillId="0" borderId="0" xfId="0" applyNumberFormat="1" applyFont="1" applyAlignment="1">
      <alignment horizontal="right" indent="1"/>
    </xf>
    <xf numFmtId="10" fontId="14" fillId="15" borderId="48" xfId="0" applyNumberFormat="1" applyFont="1" applyFill="1" applyBorder="1" applyAlignment="1">
      <alignment horizontal="center" vertical="center"/>
    </xf>
    <xf numFmtId="10" fontId="15" fillId="15" borderId="48" xfId="0" applyNumberFormat="1" applyFont="1" applyFill="1" applyBorder="1" applyAlignment="1">
      <alignment horizontal="center" vertical="center"/>
    </xf>
    <xf numFmtId="4" fontId="14" fillId="15" borderId="48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  <xf numFmtId="0" fontId="18" fillId="14" borderId="5" xfId="0" applyFont="1" applyFill="1" applyBorder="1" applyAlignment="1">
      <alignment vertical="center" wrapText="1"/>
    </xf>
    <xf numFmtId="0" fontId="23" fillId="14" borderId="48" xfId="0" applyFont="1" applyFill="1" applyBorder="1" applyAlignment="1">
      <alignment horizontal="center" vertical="center"/>
    </xf>
    <xf numFmtId="0" fontId="6" fillId="17" borderId="51" xfId="0" applyFont="1" applyFill="1" applyBorder="1" applyAlignment="1">
      <alignment horizontal="left" vertical="center" wrapText="1" indent="1"/>
    </xf>
    <xf numFmtId="0" fontId="10" fillId="14" borderId="4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 indent="1"/>
    </xf>
    <xf numFmtId="0" fontId="10" fillId="0" borderId="52" xfId="0" applyFont="1" applyBorder="1" applyAlignment="1">
      <alignment horizontal="left" vertical="center" wrapText="1" indent="1"/>
    </xf>
    <xf numFmtId="4" fontId="6" fillId="3" borderId="25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0" fontId="10" fillId="14" borderId="48" xfId="0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4" fillId="0" borderId="0" xfId="0" applyFont="1"/>
    <xf numFmtId="0" fontId="25" fillId="14" borderId="42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41" xfId="0" applyFont="1" applyFill="1" applyBorder="1" applyAlignment="1">
      <alignment vertical="center"/>
    </xf>
    <xf numFmtId="0" fontId="25" fillId="14" borderId="35" xfId="0" applyFont="1" applyFill="1" applyBorder="1" applyAlignment="1">
      <alignment horizontal="center" vertical="center" wrapText="1"/>
    </xf>
    <xf numFmtId="0" fontId="6" fillId="17" borderId="51" xfId="0" applyFont="1" applyFill="1" applyBorder="1" applyAlignment="1">
      <alignment horizontal="left" vertical="center" indent="1"/>
    </xf>
    <xf numFmtId="4" fontId="6" fillId="17" borderId="49" xfId="0" applyNumberFormat="1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 wrapText="1" indent="1"/>
    </xf>
    <xf numFmtId="0" fontId="22" fillId="17" borderId="48" xfId="0" applyFont="1" applyFill="1" applyBorder="1" applyAlignment="1">
      <alignment horizontal="center" vertical="center"/>
    </xf>
    <xf numFmtId="0" fontId="6" fillId="17" borderId="53" xfId="0" applyFont="1" applyFill="1" applyBorder="1" applyAlignment="1">
      <alignment horizontal="left" vertical="center" indent="1"/>
    </xf>
    <xf numFmtId="4" fontId="6" fillId="17" borderId="48" xfId="0" applyNumberFormat="1" applyFont="1" applyFill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 wrapText="1"/>
    </xf>
    <xf numFmtId="4" fontId="6" fillId="17" borderId="48" xfId="0" applyNumberFormat="1" applyFont="1" applyFill="1" applyBorder="1" applyAlignment="1">
      <alignment horizontal="center" vertical="center" wrapText="1"/>
    </xf>
    <xf numFmtId="2" fontId="22" fillId="10" borderId="48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18" borderId="53" xfId="0" applyFont="1" applyFill="1" applyBorder="1" applyAlignment="1">
      <alignment horizontal="left" vertical="center" indent="1"/>
    </xf>
    <xf numFmtId="4" fontId="6" fillId="18" borderId="49" xfId="0" applyNumberFormat="1" applyFont="1" applyFill="1" applyBorder="1" applyAlignment="1">
      <alignment horizontal="center" vertical="center"/>
    </xf>
    <xf numFmtId="4" fontId="6" fillId="18" borderId="48" xfId="0" applyNumberFormat="1" applyFont="1" applyFill="1" applyBorder="1" applyAlignment="1">
      <alignment horizontal="center" vertical="center"/>
    </xf>
    <xf numFmtId="4" fontId="6" fillId="18" borderId="48" xfId="0" applyNumberFormat="1" applyFont="1" applyFill="1" applyBorder="1" applyAlignment="1">
      <alignment horizontal="center" vertical="center" wrapText="1"/>
    </xf>
    <xf numFmtId="2" fontId="22" fillId="18" borderId="48" xfId="0" applyNumberFormat="1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left" vertical="center" indent="1"/>
    </xf>
    <xf numFmtId="4" fontId="6" fillId="10" borderId="49" xfId="0" applyNumberFormat="1" applyFont="1" applyFill="1" applyBorder="1" applyAlignment="1">
      <alignment horizontal="center" vertical="center"/>
    </xf>
    <xf numFmtId="4" fontId="6" fillId="10" borderId="48" xfId="0" applyNumberFormat="1" applyFont="1" applyFill="1" applyBorder="1" applyAlignment="1">
      <alignment horizontal="center" vertical="center"/>
    </xf>
    <xf numFmtId="4" fontId="6" fillId="10" borderId="48" xfId="0" applyNumberFormat="1" applyFont="1" applyFill="1" applyBorder="1" applyAlignment="1">
      <alignment horizontal="center" vertical="center" wrapText="1"/>
    </xf>
    <xf numFmtId="0" fontId="6" fillId="15" borderId="50" xfId="0" applyFont="1" applyFill="1" applyBorder="1" applyAlignment="1">
      <alignment horizontal="left" vertical="center" indent="1"/>
    </xf>
    <xf numFmtId="4" fontId="6" fillId="15" borderId="8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left" vertical="center" indent="1"/>
    </xf>
    <xf numFmtId="4" fontId="6" fillId="15" borderId="49" xfId="0" applyNumberFormat="1" applyFont="1" applyFill="1" applyBorder="1" applyAlignment="1">
      <alignment horizontal="center" vertical="center"/>
    </xf>
    <xf numFmtId="4" fontId="6" fillId="15" borderId="48" xfId="0" applyNumberFormat="1" applyFont="1" applyFill="1" applyBorder="1" applyAlignment="1">
      <alignment horizontal="center" vertical="center"/>
    </xf>
    <xf numFmtId="2" fontId="6" fillId="15" borderId="4" xfId="0" applyNumberFormat="1" applyFont="1" applyFill="1" applyBorder="1" applyAlignment="1">
      <alignment horizontal="center" vertical="center"/>
    </xf>
    <xf numFmtId="2" fontId="6" fillId="15" borderId="5" xfId="0" applyNumberFormat="1" applyFont="1" applyFill="1" applyBorder="1" applyAlignment="1">
      <alignment horizontal="center" vertical="center"/>
    </xf>
    <xf numFmtId="2" fontId="6" fillId="15" borderId="52" xfId="0" applyNumberFormat="1" applyFont="1" applyFill="1" applyBorder="1" applyAlignment="1">
      <alignment horizontal="center" vertical="center"/>
    </xf>
    <xf numFmtId="2" fontId="6" fillId="15" borderId="48" xfId="0" applyNumberFormat="1" applyFont="1" applyFill="1" applyBorder="1" applyAlignment="1">
      <alignment horizontal="center" vertical="center"/>
    </xf>
    <xf numFmtId="2" fontId="22" fillId="15" borderId="48" xfId="0" applyNumberFormat="1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10" fillId="9" borderId="35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/>
    </xf>
    <xf numFmtId="2" fontId="5" fillId="9" borderId="48" xfId="0" applyNumberFormat="1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2" fontId="5" fillId="9" borderId="35" xfId="0" applyNumberFormat="1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horizontal="center" vertical="center" wrapText="1"/>
    </xf>
    <xf numFmtId="0" fontId="10" fillId="13" borderId="48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2" fontId="5" fillId="13" borderId="48" xfId="0" applyNumberFormat="1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 wrapText="1"/>
    </xf>
    <xf numFmtId="0" fontId="10" fillId="11" borderId="45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2" fontId="5" fillId="3" borderId="48" xfId="0" applyNumberFormat="1" applyFont="1" applyFill="1" applyBorder="1" applyAlignment="1">
      <alignment horizontal="center" vertical="center"/>
    </xf>
    <xf numFmtId="2" fontId="10" fillId="11" borderId="48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vertical="center"/>
    </xf>
    <xf numFmtId="0" fontId="5" fillId="14" borderId="12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14" borderId="61" xfId="0" applyFont="1" applyFill="1" applyBorder="1" applyAlignment="1">
      <alignment vertical="center"/>
    </xf>
    <xf numFmtId="0" fontId="5" fillId="14" borderId="12" xfId="0" applyFont="1" applyFill="1" applyBorder="1" applyAlignment="1">
      <alignment vertical="center" wrapText="1"/>
    </xf>
    <xf numFmtId="0" fontId="27" fillId="14" borderId="10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/>
    </xf>
    <xf numFmtId="0" fontId="27" fillId="14" borderId="42" xfId="0" applyFont="1" applyFill="1" applyBorder="1" applyAlignment="1">
      <alignment horizontal="center" vertical="center"/>
    </xf>
    <xf numFmtId="2" fontId="10" fillId="11" borderId="49" xfId="0" applyNumberFormat="1" applyFont="1" applyFill="1" applyBorder="1" applyAlignment="1">
      <alignment vertical="center" wrapText="1"/>
    </xf>
    <xf numFmtId="0" fontId="10" fillId="11" borderId="48" xfId="0" applyFont="1" applyFill="1" applyBorder="1" applyAlignment="1">
      <alignment vertical="center"/>
    </xf>
    <xf numFmtId="0" fontId="10" fillId="11" borderId="45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27" fillId="0" borderId="0" xfId="0" applyFont="1"/>
    <xf numFmtId="14" fontId="10" fillId="0" borderId="0" xfId="0" applyNumberFormat="1" applyFont="1"/>
    <xf numFmtId="0" fontId="28" fillId="0" borderId="0" xfId="0" applyFont="1"/>
    <xf numFmtId="0" fontId="5" fillId="10" borderId="56" xfId="0" applyFont="1" applyFill="1" applyBorder="1" applyAlignment="1">
      <alignment horizontal="left" vertical="center" indent="1"/>
    </xf>
    <xf numFmtId="0" fontId="5" fillId="10" borderId="28" xfId="0" applyFont="1" applyFill="1" applyBorder="1" applyAlignment="1">
      <alignment horizontal="center" vertical="center"/>
    </xf>
    <xf numFmtId="4" fontId="5" fillId="10" borderId="57" xfId="0" applyNumberFormat="1" applyFont="1" applyFill="1" applyBorder="1" applyAlignment="1">
      <alignment horizontal="center" vertical="center"/>
    </xf>
    <xf numFmtId="2" fontId="5" fillId="10" borderId="52" xfId="0" applyNumberFormat="1" applyFont="1" applyFill="1" applyBorder="1" applyAlignment="1">
      <alignment horizontal="center" vertical="center"/>
    </xf>
    <xf numFmtId="2" fontId="5" fillId="10" borderId="53" xfId="0" applyNumberFormat="1" applyFont="1" applyFill="1" applyBorder="1" applyAlignment="1">
      <alignment horizontal="center" vertical="center"/>
    </xf>
    <xf numFmtId="4" fontId="5" fillId="10" borderId="57" xfId="0" applyNumberFormat="1" applyFont="1" applyFill="1" applyBorder="1" applyAlignment="1">
      <alignment horizontal="right" vertical="center" indent="1"/>
    </xf>
    <xf numFmtId="0" fontId="5" fillId="10" borderId="52" xfId="0" applyFont="1" applyFill="1" applyBorder="1" applyAlignment="1">
      <alignment horizontal="center" vertical="center"/>
    </xf>
    <xf numFmtId="4" fontId="5" fillId="10" borderId="53" xfId="0" applyNumberFormat="1" applyFont="1" applyFill="1" applyBorder="1" applyAlignment="1">
      <alignment horizontal="center" vertical="center"/>
    </xf>
    <xf numFmtId="0" fontId="5" fillId="10" borderId="51" xfId="0" applyFont="1" applyFill="1" applyBorder="1" applyAlignment="1">
      <alignment horizontal="left" vertical="center" indent="1"/>
    </xf>
    <xf numFmtId="4" fontId="5" fillId="10" borderId="53" xfId="0" applyNumberFormat="1" applyFont="1" applyFill="1" applyBorder="1" applyAlignment="1">
      <alignment horizontal="right" vertical="center" indent="1"/>
    </xf>
    <xf numFmtId="49" fontId="5" fillId="10" borderId="53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left" vertical="center"/>
    </xf>
    <xf numFmtId="0" fontId="10" fillId="15" borderId="4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5" fillId="15" borderId="56" xfId="0" applyFont="1" applyFill="1" applyBorder="1" applyAlignment="1">
      <alignment horizontal="left" vertical="center"/>
    </xf>
    <xf numFmtId="0" fontId="10" fillId="15" borderId="28" xfId="0" applyFont="1" applyFill="1" applyBorder="1" applyAlignment="1">
      <alignment horizontal="center" vertical="center"/>
    </xf>
    <xf numFmtId="0" fontId="10" fillId="15" borderId="57" xfId="0" applyFont="1" applyFill="1" applyBorder="1" applyAlignment="1">
      <alignment horizontal="center" vertical="center"/>
    </xf>
    <xf numFmtId="0" fontId="5" fillId="15" borderId="52" xfId="0" applyFont="1" applyFill="1" applyBorder="1" applyAlignment="1">
      <alignment horizontal="center" vertical="center"/>
    </xf>
    <xf numFmtId="0" fontId="5" fillId="15" borderId="53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left" vertical="center"/>
    </xf>
    <xf numFmtId="0" fontId="5" fillId="15" borderId="54" xfId="0" applyFont="1" applyFill="1" applyBorder="1" applyAlignment="1">
      <alignment horizontal="left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2" fontId="5" fillId="15" borderId="12" xfId="0" applyNumberFormat="1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/>
    </xf>
    <xf numFmtId="0" fontId="5" fillId="16" borderId="51" xfId="0" applyFont="1" applyFill="1" applyBorder="1" applyAlignment="1">
      <alignment horizontal="left" vertical="center"/>
    </xf>
    <xf numFmtId="0" fontId="10" fillId="16" borderId="52" xfId="0" applyFont="1" applyFill="1" applyBorder="1" applyAlignment="1">
      <alignment horizontal="center" vertical="center"/>
    </xf>
    <xf numFmtId="0" fontId="10" fillId="16" borderId="53" xfId="0" applyFont="1" applyFill="1" applyBorder="1" applyAlignment="1">
      <alignment horizontal="center" vertical="center"/>
    </xf>
    <xf numFmtId="0" fontId="5" fillId="17" borderId="45" xfId="0" applyFont="1" applyFill="1" applyBorder="1" applyAlignment="1">
      <alignment horizontal="left" vertical="center"/>
    </xf>
    <xf numFmtId="0" fontId="10" fillId="17" borderId="52" xfId="0" applyFont="1" applyFill="1" applyBorder="1" applyAlignment="1">
      <alignment horizontal="center" vertical="center"/>
    </xf>
    <xf numFmtId="0" fontId="10" fillId="17" borderId="53" xfId="0" applyFont="1" applyFill="1" applyBorder="1" applyAlignment="1">
      <alignment horizontal="center" vertical="center"/>
    </xf>
    <xf numFmtId="0" fontId="5" fillId="17" borderId="52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2" fontId="5" fillId="10" borderId="33" xfId="0" applyNumberFormat="1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vertical="center"/>
    </xf>
    <xf numFmtId="0" fontId="5" fillId="10" borderId="57" xfId="0" applyFont="1" applyFill="1" applyBorder="1" applyAlignment="1">
      <alignment vertical="center"/>
    </xf>
    <xf numFmtId="2" fontId="5" fillId="10" borderId="28" xfId="0" applyNumberFormat="1" applyFont="1" applyFill="1" applyBorder="1" applyAlignment="1">
      <alignment horizontal="center" vertical="center" wrapText="1"/>
    </xf>
    <xf numFmtId="2" fontId="5" fillId="10" borderId="57" xfId="0" applyNumberFormat="1" applyFont="1" applyFill="1" applyBorder="1" applyAlignment="1">
      <alignment horizontal="center" vertical="center" wrapText="1"/>
    </xf>
    <xf numFmtId="2" fontId="5" fillId="10" borderId="59" xfId="0" applyNumberFormat="1" applyFont="1" applyFill="1" applyBorder="1" applyAlignment="1">
      <alignment horizontal="center" vertical="center" wrapText="1"/>
    </xf>
    <xf numFmtId="2" fontId="5" fillId="10" borderId="53" xfId="0" applyNumberFormat="1" applyFont="1" applyFill="1" applyBorder="1" applyAlignment="1">
      <alignment horizontal="center" vertical="center" wrapText="1"/>
    </xf>
    <xf numFmtId="0" fontId="5" fillId="10" borderId="62" xfId="0" applyFont="1" applyFill="1" applyBorder="1" applyAlignment="1">
      <alignment horizontal="left" vertical="center" indent="1"/>
    </xf>
    <xf numFmtId="0" fontId="5" fillId="10" borderId="59" xfId="0" applyFont="1" applyFill="1" applyBorder="1" applyAlignment="1">
      <alignment horizontal="left" vertical="center" indent="1"/>
    </xf>
    <xf numFmtId="2" fontId="5" fillId="10" borderId="47" xfId="0" applyNumberFormat="1" applyFont="1" applyFill="1" applyBorder="1" applyAlignment="1">
      <alignment horizontal="center" vertical="center"/>
    </xf>
    <xf numFmtId="2" fontId="5" fillId="10" borderId="52" xfId="0" applyNumberFormat="1" applyFont="1" applyFill="1" applyBorder="1" applyAlignment="1">
      <alignment horizontal="center" vertical="center" wrapText="1"/>
    </xf>
    <xf numFmtId="49" fontId="5" fillId="10" borderId="53" xfId="0" applyNumberFormat="1" applyFont="1" applyFill="1" applyBorder="1" applyAlignment="1">
      <alignment horizontal="center" vertical="center" wrapText="1"/>
    </xf>
    <xf numFmtId="49" fontId="5" fillId="10" borderId="59" xfId="0" applyNumberFormat="1" applyFont="1" applyFill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>
      <alignment horizontal="left" vertical="center" indent="1"/>
    </xf>
    <xf numFmtId="2" fontId="5" fillId="10" borderId="43" xfId="0" applyNumberFormat="1" applyFont="1" applyFill="1" applyBorder="1" applyAlignment="1">
      <alignment horizontal="center" vertical="center"/>
    </xf>
    <xf numFmtId="2" fontId="5" fillId="10" borderId="10" xfId="0" applyNumberFormat="1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center" vertical="center" wrapText="1"/>
    </xf>
    <xf numFmtId="49" fontId="5" fillId="10" borderId="61" xfId="0" applyNumberFormat="1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vertical="center"/>
    </xf>
    <xf numFmtId="0" fontId="10" fillId="15" borderId="9" xfId="0" applyFont="1" applyFill="1" applyBorder="1" applyAlignment="1">
      <alignment vertical="center"/>
    </xf>
    <xf numFmtId="0" fontId="10" fillId="15" borderId="52" xfId="0" applyFont="1" applyFill="1" applyBorder="1" applyAlignment="1">
      <alignment vertical="center"/>
    </xf>
    <xf numFmtId="0" fontId="10" fillId="15" borderId="53" xfId="0" applyFont="1" applyFill="1" applyBorder="1" applyAlignment="1">
      <alignment vertical="center"/>
    </xf>
    <xf numFmtId="4" fontId="5" fillId="15" borderId="12" xfId="0" applyNumberFormat="1" applyFont="1" applyFill="1" applyBorder="1" applyAlignment="1">
      <alignment horizontal="center" vertical="center"/>
    </xf>
    <xf numFmtId="2" fontId="5" fillId="15" borderId="10" xfId="0" applyNumberFormat="1" applyFont="1" applyFill="1" applyBorder="1" applyAlignment="1">
      <alignment horizontal="center" vertical="center"/>
    </xf>
    <xf numFmtId="0" fontId="5" fillId="16" borderId="62" xfId="0" applyFont="1" applyFill="1" applyBorder="1" applyAlignment="1">
      <alignment horizontal="left" vertical="center" indent="1"/>
    </xf>
    <xf numFmtId="0" fontId="5" fillId="16" borderId="4" xfId="0" applyFont="1" applyFill="1" applyBorder="1" applyAlignment="1">
      <alignment horizontal="center" vertical="center"/>
    </xf>
    <xf numFmtId="4" fontId="5" fillId="16" borderId="9" xfId="0" applyNumberFormat="1" applyFont="1" applyFill="1" applyBorder="1" applyAlignment="1">
      <alignment horizontal="center" vertical="center"/>
    </xf>
    <xf numFmtId="2" fontId="5" fillId="16" borderId="4" xfId="0" applyNumberFormat="1" applyFont="1" applyFill="1" applyBorder="1" applyAlignment="1">
      <alignment horizontal="center" vertical="center" wrapText="1"/>
    </xf>
    <xf numFmtId="2" fontId="5" fillId="16" borderId="9" xfId="0" applyNumberFormat="1" applyFont="1" applyFill="1" applyBorder="1" applyAlignment="1">
      <alignment horizontal="center" vertical="center" wrapText="1"/>
    </xf>
    <xf numFmtId="2" fontId="5" fillId="16" borderId="66" xfId="0" applyNumberFormat="1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/>
    </xf>
    <xf numFmtId="4" fontId="5" fillId="16" borderId="53" xfId="0" applyNumberFormat="1" applyFont="1" applyFill="1" applyBorder="1" applyAlignment="1">
      <alignment horizontal="center" vertical="center"/>
    </xf>
    <xf numFmtId="4" fontId="5" fillId="16" borderId="52" xfId="0" applyNumberFormat="1" applyFont="1" applyFill="1" applyBorder="1" applyAlignment="1">
      <alignment horizontal="center" vertical="center"/>
    </xf>
    <xf numFmtId="2" fontId="5" fillId="16" borderId="52" xfId="0" applyNumberFormat="1" applyFont="1" applyFill="1" applyBorder="1" applyAlignment="1">
      <alignment horizontal="center" vertical="center" wrapText="1"/>
    </xf>
    <xf numFmtId="2" fontId="5" fillId="16" borderId="53" xfId="0" applyNumberFormat="1" applyFont="1" applyFill="1" applyBorder="1" applyAlignment="1">
      <alignment horizontal="center" vertical="center" wrapText="1"/>
    </xf>
    <xf numFmtId="0" fontId="5" fillId="16" borderId="53" xfId="0" applyFont="1" applyFill="1" applyBorder="1" applyAlignment="1">
      <alignment horizontal="center" vertical="center"/>
    </xf>
    <xf numFmtId="0" fontId="5" fillId="16" borderId="61" xfId="0" applyFont="1" applyFill="1" applyBorder="1" applyAlignment="1">
      <alignment horizontal="left" vertical="center" indent="1"/>
    </xf>
    <xf numFmtId="0" fontId="5" fillId="16" borderId="10" xfId="0" applyFont="1" applyFill="1" applyBorder="1" applyAlignment="1">
      <alignment horizontal="center" vertical="center"/>
    </xf>
    <xf numFmtId="4" fontId="5" fillId="16" borderId="12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5" fillId="16" borderId="50" xfId="0" applyFont="1" applyFill="1" applyBorder="1" applyAlignment="1">
      <alignment vertical="center"/>
    </xf>
    <xf numFmtId="0" fontId="5" fillId="17" borderId="28" xfId="0" applyFont="1" applyFill="1" applyBorder="1" applyAlignment="1">
      <alignment horizontal="center" vertical="center"/>
    </xf>
    <xf numFmtId="4" fontId="5" fillId="17" borderId="57" xfId="0" applyNumberFormat="1" applyFont="1" applyFill="1" applyBorder="1" applyAlignment="1">
      <alignment horizontal="center" vertical="center"/>
    </xf>
    <xf numFmtId="0" fontId="22" fillId="14" borderId="12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vertical="center"/>
    </xf>
    <xf numFmtId="0" fontId="5" fillId="11" borderId="48" xfId="0" applyFont="1" applyFill="1" applyBorder="1" applyAlignment="1">
      <alignment horizontal="center" vertical="center" wrapText="1"/>
    </xf>
    <xf numFmtId="2" fontId="5" fillId="11" borderId="48" xfId="0" applyNumberFormat="1" applyFont="1" applyFill="1" applyBorder="1" applyAlignment="1">
      <alignment horizontal="center" vertical="center" wrapText="1"/>
    </xf>
    <xf numFmtId="0" fontId="10" fillId="10" borderId="35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 wrapText="1"/>
    </xf>
    <xf numFmtId="2" fontId="5" fillId="11" borderId="35" xfId="0" applyNumberFormat="1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 vertical="center"/>
    </xf>
    <xf numFmtId="0" fontId="5" fillId="11" borderId="35" xfId="0" applyFont="1" applyFill="1" applyBorder="1" applyAlignment="1">
      <alignment horizontal="center" vertical="center"/>
    </xf>
    <xf numFmtId="2" fontId="5" fillId="11" borderId="35" xfId="0" applyNumberFormat="1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2" fontId="5" fillId="5" borderId="48" xfId="0" applyNumberFormat="1" applyFont="1" applyFill="1" applyBorder="1" applyAlignment="1">
      <alignment horizontal="center" vertical="center"/>
    </xf>
    <xf numFmtId="2" fontId="5" fillId="11" borderId="48" xfId="0" applyNumberFormat="1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2" fontId="5" fillId="5" borderId="48" xfId="0" applyNumberFormat="1" applyFont="1" applyFill="1" applyBorder="1" applyAlignment="1">
      <alignment horizontal="center" vertical="center" wrapText="1"/>
    </xf>
    <xf numFmtId="2" fontId="5" fillId="11" borderId="49" xfId="0" applyNumberFormat="1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2" fontId="5" fillId="11" borderId="49" xfId="0" applyNumberFormat="1" applyFont="1" applyFill="1" applyBorder="1" applyAlignment="1">
      <alignment horizontal="center" vertical="center" wrapText="1"/>
    </xf>
    <xf numFmtId="0" fontId="32" fillId="11" borderId="48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2" fontId="5" fillId="5" borderId="35" xfId="0" applyNumberFormat="1" applyFont="1" applyFill="1" applyBorder="1" applyAlignment="1">
      <alignment horizontal="center" vertical="center"/>
    </xf>
    <xf numFmtId="164" fontId="5" fillId="11" borderId="48" xfId="1" applyFont="1" applyFill="1" applyBorder="1" applyAlignment="1">
      <alignment horizontal="center" vertical="center"/>
    </xf>
    <xf numFmtId="0" fontId="10" fillId="12" borderId="48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/>
    </xf>
    <xf numFmtId="2" fontId="5" fillId="12" borderId="48" xfId="0" applyNumberFormat="1" applyFont="1" applyFill="1" applyBorder="1" applyAlignment="1">
      <alignment horizontal="center" vertical="center"/>
    </xf>
    <xf numFmtId="0" fontId="34" fillId="11" borderId="48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/>
    </xf>
    <xf numFmtId="2" fontId="5" fillId="11" borderId="29" xfId="0" applyNumberFormat="1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vertical="center" wrapText="1"/>
    </xf>
    <xf numFmtId="0" fontId="5" fillId="13" borderId="48" xfId="0" applyFont="1" applyFill="1" applyBorder="1" applyAlignment="1">
      <alignment horizontal="center" vertical="center" wrapText="1"/>
    </xf>
    <xf numFmtId="2" fontId="5" fillId="13" borderId="29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 wrapText="1"/>
    </xf>
    <xf numFmtId="4" fontId="6" fillId="15" borderId="48" xfId="0" applyNumberFormat="1" applyFont="1" applyFill="1" applyBorder="1" applyAlignment="1">
      <alignment horizontal="center" vertical="center" wrapText="1"/>
    </xf>
    <xf numFmtId="4" fontId="5" fillId="10" borderId="52" xfId="0" applyNumberFormat="1" applyFont="1" applyFill="1" applyBorder="1" applyAlignment="1">
      <alignment horizontal="center" vertical="center"/>
    </xf>
    <xf numFmtId="49" fontId="5" fillId="10" borderId="53" xfId="0" applyNumberFormat="1" applyFont="1" applyFill="1" applyBorder="1" applyAlignment="1">
      <alignment horizontal="right" vertical="center" indent="1"/>
    </xf>
    <xf numFmtId="4" fontId="5" fillId="10" borderId="12" xfId="0" applyNumberFormat="1" applyFont="1" applyFill="1" applyBorder="1" applyAlignment="1">
      <alignment horizontal="right" vertical="center" indent="1"/>
    </xf>
    <xf numFmtId="0" fontId="5" fillId="15" borderId="4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5" fillId="16" borderId="49" xfId="0" applyFont="1" applyFill="1" applyBorder="1" applyAlignment="1">
      <alignment horizontal="center" vertical="center"/>
    </xf>
    <xf numFmtId="4" fontId="5" fillId="17" borderId="53" xfId="0" applyNumberFormat="1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vertical="center"/>
    </xf>
    <xf numFmtId="0" fontId="5" fillId="10" borderId="53" xfId="0" applyFont="1" applyFill="1" applyBorder="1" applyAlignment="1">
      <alignment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 wrapText="1"/>
    </xf>
    <xf numFmtId="4" fontId="5" fillId="15" borderId="10" xfId="0" applyNumberFormat="1" applyFont="1" applyFill="1" applyBorder="1" applyAlignment="1">
      <alignment horizontal="center" vertical="center"/>
    </xf>
    <xf numFmtId="4" fontId="5" fillId="16" borderId="4" xfId="0" applyNumberFormat="1" applyFont="1" applyFill="1" applyBorder="1" applyAlignment="1">
      <alignment horizontal="center" vertical="center"/>
    </xf>
    <xf numFmtId="0" fontId="5" fillId="16" borderId="52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2" fontId="5" fillId="17" borderId="11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 indent="1"/>
    </xf>
    <xf numFmtId="4" fontId="5" fillId="0" borderId="30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2" fontId="10" fillId="11" borderId="48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5" fillId="17" borderId="57" xfId="0" applyNumberFormat="1" applyFont="1" applyFill="1" applyBorder="1" applyAlignment="1">
      <alignment horizontal="center" vertical="center"/>
    </xf>
    <xf numFmtId="2" fontId="5" fillId="15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10" fillId="17" borderId="55" xfId="0" applyFont="1" applyFill="1" applyBorder="1" applyAlignment="1">
      <alignment vertical="center"/>
    </xf>
    <xf numFmtId="0" fontId="10" fillId="16" borderId="55" xfId="0" applyFont="1" applyFill="1" applyBorder="1" applyAlignment="1">
      <alignment vertical="center"/>
    </xf>
    <xf numFmtId="0" fontId="10" fillId="15" borderId="55" xfId="0" applyFont="1" applyFill="1" applyBorder="1" applyAlignment="1">
      <alignment vertical="center"/>
    </xf>
    <xf numFmtId="4" fontId="5" fillId="10" borderId="20" xfId="0" applyNumberFormat="1" applyFont="1" applyFill="1" applyBorder="1" applyAlignment="1">
      <alignment vertical="center" wrapText="1"/>
    </xf>
    <xf numFmtId="0" fontId="5" fillId="10" borderId="50" xfId="0" applyFont="1" applyFill="1" applyBorder="1" applyAlignment="1">
      <alignment horizontal="left" vertical="center" indent="1"/>
    </xf>
    <xf numFmtId="2" fontId="5" fillId="10" borderId="4" xfId="0" applyNumberFormat="1" applyFont="1" applyFill="1" applyBorder="1" applyAlignment="1">
      <alignment horizontal="center" vertical="center"/>
    </xf>
    <xf numFmtId="2" fontId="5" fillId="10" borderId="9" xfId="0" applyNumberFormat="1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4" fontId="5" fillId="10" borderId="9" xfId="0" applyNumberFormat="1" applyFont="1" applyFill="1" applyBorder="1" applyAlignment="1">
      <alignment horizontal="right" vertical="center" indent="1"/>
    </xf>
    <xf numFmtId="4" fontId="5" fillId="10" borderId="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17" borderId="70" xfId="0" applyFont="1" applyFill="1" applyBorder="1" applyAlignment="1">
      <alignment vertical="center"/>
    </xf>
    <xf numFmtId="0" fontId="5" fillId="17" borderId="71" xfId="0" applyFont="1" applyFill="1" applyBorder="1" applyAlignment="1">
      <alignment vertical="center"/>
    </xf>
    <xf numFmtId="4" fontId="5" fillId="17" borderId="72" xfId="0" applyNumberFormat="1" applyFont="1" applyFill="1" applyBorder="1" applyAlignment="1">
      <alignment horizontal="right" vertical="center" indent="1"/>
    </xf>
    <xf numFmtId="0" fontId="5" fillId="17" borderId="71" xfId="0" applyFont="1" applyFill="1" applyBorder="1" applyAlignment="1">
      <alignment horizontal="center" vertical="center"/>
    </xf>
    <xf numFmtId="165" fontId="5" fillId="17" borderId="12" xfId="0" applyNumberFormat="1" applyFont="1" applyFill="1" applyBorder="1" applyAlignment="1">
      <alignment horizontal="right" vertical="center" indent="1"/>
    </xf>
    <xf numFmtId="0" fontId="5" fillId="17" borderId="10" xfId="0" applyFont="1" applyFill="1" applyBorder="1" applyAlignment="1">
      <alignment horizontal="center" vertical="center"/>
    </xf>
    <xf numFmtId="4" fontId="5" fillId="17" borderId="12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5" xfId="0" quotePrefix="1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textRotation="90" wrapText="1"/>
    </xf>
    <xf numFmtId="0" fontId="10" fillId="5" borderId="18" xfId="0" applyFont="1" applyFill="1" applyBorder="1" applyAlignment="1">
      <alignment horizontal="center" vertical="center" textRotation="90"/>
    </xf>
    <xf numFmtId="0" fontId="10" fillId="5" borderId="23" xfId="0" applyFont="1" applyFill="1" applyBorder="1" applyAlignment="1">
      <alignment horizontal="center" vertical="center" textRotation="90"/>
    </xf>
    <xf numFmtId="0" fontId="10" fillId="5" borderId="24" xfId="0" applyFont="1" applyFill="1" applyBorder="1" applyAlignment="1">
      <alignment horizontal="center" vertical="center" textRotation="90"/>
    </xf>
    <xf numFmtId="0" fontId="10" fillId="5" borderId="28" xfId="0" applyFont="1" applyFill="1" applyBorder="1" applyAlignment="1">
      <alignment horizontal="center" vertical="center" textRotation="90"/>
    </xf>
    <xf numFmtId="0" fontId="10" fillId="5" borderId="29" xfId="0" applyFont="1" applyFill="1" applyBorder="1" applyAlignment="1">
      <alignment horizontal="center" vertical="center" textRotation="90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26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4" fontId="6" fillId="4" borderId="40" xfId="0" applyNumberFormat="1" applyFont="1" applyFill="1" applyBorder="1" applyAlignment="1">
      <alignment horizontal="center" vertical="center" wrapText="1"/>
    </xf>
    <xf numFmtId="4" fontId="6" fillId="4" borderId="41" xfId="0" applyNumberFormat="1" applyFont="1" applyFill="1" applyBorder="1" applyAlignment="1">
      <alignment horizontal="center" vertical="center" wrapText="1"/>
    </xf>
    <xf numFmtId="4" fontId="6" fillId="4" borderId="42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textRotation="90"/>
    </xf>
    <xf numFmtId="0" fontId="10" fillId="6" borderId="35" xfId="0" applyFont="1" applyFill="1" applyBorder="1" applyAlignment="1">
      <alignment horizontal="center" vertical="center" textRotation="90"/>
    </xf>
    <xf numFmtId="0" fontId="10" fillId="6" borderId="23" xfId="0" applyFont="1" applyFill="1" applyBorder="1" applyAlignment="1">
      <alignment horizontal="center" vertical="center" textRotation="90"/>
    </xf>
    <xf numFmtId="0" fontId="10" fillId="6" borderId="24" xfId="0" applyFont="1" applyFill="1" applyBorder="1" applyAlignment="1">
      <alignment horizontal="center" vertical="center" textRotation="90"/>
    </xf>
    <xf numFmtId="0" fontId="10" fillId="6" borderId="28" xfId="0" applyFont="1" applyFill="1" applyBorder="1" applyAlignment="1">
      <alignment horizontal="center" vertical="center" textRotation="90"/>
    </xf>
    <xf numFmtId="0" fontId="10" fillId="6" borderId="29" xfId="0" applyFont="1" applyFill="1" applyBorder="1" applyAlignment="1">
      <alignment horizontal="center" vertical="center" textRotation="90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/>
    </xf>
    <xf numFmtId="2" fontId="6" fillId="8" borderId="45" xfId="0" applyNumberFormat="1" applyFont="1" applyFill="1" applyBorder="1" applyAlignment="1">
      <alignment horizontal="center" vertical="center"/>
    </xf>
    <xf numFmtId="2" fontId="6" fillId="8" borderId="46" xfId="0" applyNumberFormat="1" applyFont="1" applyFill="1" applyBorder="1" applyAlignment="1">
      <alignment horizontal="center" vertical="center"/>
    </xf>
    <xf numFmtId="2" fontId="6" fillId="8" borderId="47" xfId="0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left" vertical="center" indent="1"/>
    </xf>
    <xf numFmtId="0" fontId="12" fillId="7" borderId="35" xfId="0" applyFont="1" applyFill="1" applyBorder="1" applyAlignment="1">
      <alignment horizontal="left" vertical="center" indent="1"/>
    </xf>
    <xf numFmtId="0" fontId="12" fillId="8" borderId="34" xfId="0" applyFont="1" applyFill="1" applyBorder="1" applyAlignment="1">
      <alignment horizontal="left" vertical="center" indent="1"/>
    </xf>
    <xf numFmtId="0" fontId="12" fillId="8" borderId="35" xfId="0" applyFont="1" applyFill="1" applyBorder="1" applyAlignment="1">
      <alignment horizontal="left" vertical="center" indent="1"/>
    </xf>
    <xf numFmtId="0" fontId="12" fillId="7" borderId="17" xfId="0" applyFont="1" applyFill="1" applyBorder="1" applyAlignment="1">
      <alignment horizontal="left" vertical="center" indent="1"/>
    </xf>
    <xf numFmtId="0" fontId="12" fillId="7" borderId="18" xfId="0" applyFont="1" applyFill="1" applyBorder="1" applyAlignment="1">
      <alignment horizontal="left" vertical="center" indent="1"/>
    </xf>
    <xf numFmtId="0" fontId="6" fillId="7" borderId="6" xfId="0" quotePrefix="1" applyFont="1" applyFill="1" applyBorder="1" applyAlignment="1">
      <alignment horizontal="center" vertical="center"/>
    </xf>
    <xf numFmtId="0" fontId="6" fillId="7" borderId="7" xfId="0" quotePrefix="1" applyFont="1" applyFill="1" applyBorder="1" applyAlignment="1">
      <alignment horizontal="center" vertical="center"/>
    </xf>
    <xf numFmtId="0" fontId="6" fillId="7" borderId="8" xfId="0" quotePrefix="1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8" xfId="0" quotePrefix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7" xfId="0" applyNumberFormat="1" applyFont="1" applyFill="1" applyBorder="1" applyAlignment="1">
      <alignment horizontal="center" vertical="center"/>
    </xf>
    <xf numFmtId="3" fontId="6" fillId="7" borderId="8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7" borderId="35" xfId="0" quotePrefix="1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8" borderId="35" xfId="0" quotePrefix="1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4" fontId="6" fillId="3" borderId="45" xfId="0" quotePrefix="1" applyNumberFormat="1" applyFont="1" applyFill="1" applyBorder="1" applyAlignment="1">
      <alignment horizontal="center" vertical="center" wrapText="1"/>
    </xf>
    <xf numFmtId="4" fontId="6" fillId="3" borderId="46" xfId="0" quotePrefix="1" applyNumberFormat="1" applyFont="1" applyFill="1" applyBorder="1" applyAlignment="1">
      <alignment horizontal="center" vertical="center" wrapText="1"/>
    </xf>
    <xf numFmtId="4" fontId="6" fillId="3" borderId="47" xfId="0" quotePrefix="1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4" fontId="6" fillId="3" borderId="49" xfId="0" applyNumberFormat="1" applyFont="1" applyFill="1" applyBorder="1" applyAlignment="1">
      <alignment horizontal="center" vertical="center" wrapText="1"/>
    </xf>
    <xf numFmtId="0" fontId="12" fillId="8" borderId="48" xfId="0" applyFont="1" applyFill="1" applyBorder="1" applyAlignment="1">
      <alignment horizontal="left" vertical="center" indent="1"/>
    </xf>
    <xf numFmtId="0" fontId="6" fillId="8" borderId="48" xfId="0" quotePrefix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2" fontId="6" fillId="8" borderId="48" xfId="0" applyNumberFormat="1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10" fillId="11" borderId="45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3" borderId="45" xfId="0" applyFont="1" applyFill="1" applyBorder="1" applyAlignment="1">
      <alignment horizontal="center" vertical="center" wrapText="1"/>
    </xf>
    <xf numFmtId="0" fontId="10" fillId="13" borderId="49" xfId="0" applyFont="1" applyFill="1" applyBorder="1" applyAlignment="1">
      <alignment horizontal="center" vertical="center" wrapText="1"/>
    </xf>
    <xf numFmtId="0" fontId="10" fillId="12" borderId="45" xfId="0" applyFont="1" applyFill="1" applyBorder="1" applyAlignment="1">
      <alignment horizontal="center" vertical="center" wrapText="1"/>
    </xf>
    <xf numFmtId="0" fontId="10" fillId="12" borderId="49" xfId="0" applyFont="1" applyFill="1" applyBorder="1" applyAlignment="1">
      <alignment horizontal="center" vertical="center" wrapText="1"/>
    </xf>
    <xf numFmtId="0" fontId="33" fillId="12" borderId="45" xfId="0" applyFont="1" applyFill="1" applyBorder="1" applyAlignment="1">
      <alignment horizontal="center" vertical="center"/>
    </xf>
    <xf numFmtId="0" fontId="33" fillId="12" borderId="4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9" borderId="45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10" borderId="36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31" fillId="14" borderId="18" xfId="0" applyFont="1" applyFill="1" applyBorder="1" applyAlignment="1">
      <alignment horizontal="center" vertical="center" textRotation="90" wrapText="1"/>
    </xf>
    <xf numFmtId="0" fontId="31" fillId="14" borderId="29" xfId="0" applyFont="1" applyFill="1" applyBorder="1" applyAlignment="1">
      <alignment horizontal="center" vertical="center" textRotation="90" wrapText="1"/>
    </xf>
    <xf numFmtId="4" fontId="6" fillId="17" borderId="18" xfId="0" applyNumberFormat="1" applyFont="1" applyFill="1" applyBorder="1" applyAlignment="1">
      <alignment horizontal="center" vertical="center" textRotation="90" wrapText="1"/>
    </xf>
    <xf numFmtId="4" fontId="6" fillId="17" borderId="24" xfId="0" applyNumberFormat="1" applyFont="1" applyFill="1" applyBorder="1" applyAlignment="1">
      <alignment horizontal="center" vertical="center" textRotation="90" wrapText="1"/>
    </xf>
    <xf numFmtId="4" fontId="6" fillId="17" borderId="29" xfId="0" applyNumberFormat="1" applyFont="1" applyFill="1" applyBorder="1" applyAlignment="1">
      <alignment horizontal="center" vertical="center" textRotation="90" wrapText="1"/>
    </xf>
    <xf numFmtId="0" fontId="16" fillId="14" borderId="50" xfId="0" applyFont="1" applyFill="1" applyBorder="1" applyAlignment="1">
      <alignment horizontal="center" vertical="center" wrapText="1"/>
    </xf>
    <xf numFmtId="0" fontId="16" fillId="14" borderId="51" xfId="0" applyFont="1" applyFill="1" applyBorder="1" applyAlignment="1">
      <alignment horizontal="center" vertical="center" wrapText="1"/>
    </xf>
    <xf numFmtId="0" fontId="16" fillId="14" borderId="54" xfId="0" applyFont="1" applyFill="1" applyBorder="1" applyAlignment="1">
      <alignment horizontal="center" vertical="center" wrapText="1"/>
    </xf>
    <xf numFmtId="0" fontId="31" fillId="14" borderId="21" xfId="0" applyFont="1" applyFill="1" applyBorder="1" applyAlignment="1">
      <alignment horizontal="center" vertical="center" textRotation="90" wrapText="1"/>
    </xf>
    <xf numFmtId="0" fontId="31" fillId="14" borderId="32" xfId="0" applyFont="1" applyFill="1" applyBorder="1" applyAlignment="1">
      <alignment horizontal="center" vertical="center" textRotation="90" wrapText="1"/>
    </xf>
    <xf numFmtId="0" fontId="17" fillId="14" borderId="25" xfId="0" applyFont="1" applyFill="1" applyBorder="1" applyAlignment="1">
      <alignment horizontal="center" vertical="center" textRotation="90" wrapText="1"/>
    </xf>
    <xf numFmtId="0" fontId="17" fillId="14" borderId="0" xfId="0" applyFont="1" applyFill="1" applyAlignment="1">
      <alignment horizontal="center" vertical="center" textRotation="90"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5" fillId="14" borderId="18" xfId="0" applyFont="1" applyFill="1" applyBorder="1" applyAlignment="1">
      <alignment horizontal="center" vertical="center" textRotation="90" wrapText="1"/>
    </xf>
    <xf numFmtId="0" fontId="35" fillId="14" borderId="29" xfId="0" applyFont="1" applyFill="1" applyBorder="1" applyAlignment="1">
      <alignment horizontal="center" vertical="center" textRotation="90" wrapText="1"/>
    </xf>
    <xf numFmtId="0" fontId="10" fillId="15" borderId="14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0" fillId="16" borderId="55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0" fontId="10" fillId="17" borderId="55" xfId="0" applyFont="1" applyFill="1" applyBorder="1" applyAlignment="1">
      <alignment horizontal="center" vertical="center"/>
    </xf>
    <xf numFmtId="0" fontId="10" fillId="17" borderId="14" xfId="0" applyFont="1" applyFill="1" applyBorder="1" applyAlignment="1">
      <alignment horizontal="center" vertical="center"/>
    </xf>
    <xf numFmtId="0" fontId="10" fillId="17" borderId="16" xfId="0" applyFont="1" applyFill="1" applyBorder="1" applyAlignment="1">
      <alignment horizontal="center" vertical="center"/>
    </xf>
    <xf numFmtId="14" fontId="8" fillId="0" borderId="63" xfId="0" applyNumberFormat="1" applyFont="1" applyBorder="1" applyAlignment="1">
      <alignment horizontal="right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4" borderId="49" xfId="0" applyFont="1" applyFill="1" applyBorder="1" applyAlignment="1">
      <alignment horizontal="center" vertical="center" wrapText="1"/>
    </xf>
    <xf numFmtId="0" fontId="16" fillId="14" borderId="5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10" borderId="5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6" fillId="14" borderId="58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 wrapText="1"/>
    </xf>
    <xf numFmtId="0" fontId="16" fillId="14" borderId="62" xfId="0" applyFont="1" applyFill="1" applyBorder="1" applyAlignment="1">
      <alignment horizontal="center" vertical="center" wrapText="1"/>
    </xf>
    <xf numFmtId="0" fontId="16" fillId="14" borderId="33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52" xfId="0" applyFont="1" applyFill="1" applyBorder="1" applyAlignment="1">
      <alignment horizontal="center" vertical="center" wrapText="1"/>
    </xf>
    <xf numFmtId="4" fontId="5" fillId="10" borderId="20" xfId="0" applyNumberFormat="1" applyFont="1" applyFill="1" applyBorder="1" applyAlignment="1">
      <alignment horizontal="center" vertical="center" textRotation="90" wrapText="1"/>
    </xf>
    <xf numFmtId="4" fontId="5" fillId="10" borderId="0" xfId="0" applyNumberFormat="1" applyFont="1" applyFill="1" applyBorder="1" applyAlignment="1">
      <alignment horizontal="center" vertical="center" textRotation="90" wrapText="1"/>
    </xf>
    <xf numFmtId="4" fontId="5" fillId="10" borderId="63" xfId="0" applyNumberFormat="1" applyFont="1" applyFill="1" applyBorder="1" applyAlignment="1">
      <alignment horizontal="center" vertical="center" textRotation="90" wrapText="1"/>
    </xf>
    <xf numFmtId="0" fontId="10" fillId="17" borderId="58" xfId="0" applyFont="1" applyFill="1" applyBorder="1" applyAlignment="1">
      <alignment horizontal="center" vertical="center"/>
    </xf>
    <xf numFmtId="0" fontId="10" fillId="17" borderId="20" xfId="0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6" fillId="14" borderId="69" xfId="0" applyFont="1" applyFill="1" applyBorder="1" applyAlignment="1">
      <alignment horizontal="center" vertical="center" wrapText="1"/>
    </xf>
    <xf numFmtId="0" fontId="16" fillId="14" borderId="64" xfId="0" applyFont="1" applyFill="1" applyBorder="1" applyAlignment="1">
      <alignment horizontal="center" vertical="center" wrapText="1"/>
    </xf>
    <xf numFmtId="0" fontId="16" fillId="14" borderId="65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32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30" xfId="0" applyFont="1" applyFill="1" applyBorder="1" applyAlignment="1">
      <alignment horizontal="center" vertical="center" wrapText="1"/>
    </xf>
    <xf numFmtId="0" fontId="10" fillId="15" borderId="55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right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CC"/>
      <color rgb="FFFFFFCC"/>
      <color rgb="FF000000"/>
      <color rgb="FFD1EDFF"/>
      <color rgb="FFCDECFF"/>
      <color rgb="FFCCECFF"/>
      <color rgb="FFFFECB7"/>
      <color rgb="FF99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40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V37"/>
  <sheetViews>
    <sheetView tabSelected="1" topLeftCell="A16" zoomScaleNormal="100" workbookViewId="0">
      <selection activeCell="AE20" sqref="AE20:AJ20"/>
    </sheetView>
  </sheetViews>
  <sheetFormatPr defaultColWidth="34.33203125" defaultRowHeight="13.8" x14ac:dyDescent="0.3"/>
  <cols>
    <col min="1" max="2" width="2" style="1" customWidth="1"/>
    <col min="3" max="3" width="7.109375" style="1" customWidth="1"/>
    <col min="4" max="9" width="2" style="1" customWidth="1"/>
    <col min="10" max="10" width="1.88671875" style="1" customWidth="1"/>
    <col min="11" max="11" width="2.6640625" style="1" hidden="1" customWidth="1"/>
    <col min="12" max="12" width="0.5546875" style="1" hidden="1" customWidth="1"/>
    <col min="13" max="15" width="2" style="1" customWidth="1"/>
    <col min="16" max="16" width="0.33203125" style="1" customWidth="1"/>
    <col min="17" max="17" width="1.44140625" style="1" hidden="1" customWidth="1"/>
    <col min="18" max="18" width="3.33203125" style="1" customWidth="1"/>
    <col min="19" max="47" width="2" style="1" customWidth="1"/>
    <col min="48" max="48" width="3" style="1" customWidth="1"/>
    <col min="49" max="104" width="2" style="1" customWidth="1"/>
    <col min="105" max="16384" width="34.33203125" style="1"/>
  </cols>
  <sheetData>
    <row r="1" spans="1:48" ht="16.8" thickBot="1" x14ac:dyDescent="0.4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0" t="s">
        <v>515</v>
      </c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</row>
    <row r="2" spans="1:48" s="2" customFormat="1" ht="68.25" customHeight="1" thickBot="1" x14ac:dyDescent="0.35">
      <c r="A2" s="391" t="s">
        <v>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81" t="s">
        <v>2</v>
      </c>
      <c r="T2" s="392"/>
      <c r="U2" s="392"/>
      <c r="V2" s="392"/>
      <c r="W2" s="381" t="s">
        <v>3</v>
      </c>
      <c r="X2" s="392"/>
      <c r="Y2" s="392"/>
      <c r="Z2" s="392"/>
      <c r="AA2" s="381" t="s">
        <v>4</v>
      </c>
      <c r="AB2" s="392"/>
      <c r="AC2" s="392"/>
      <c r="AD2" s="392"/>
      <c r="AE2" s="392"/>
      <c r="AF2" s="381" t="s">
        <v>5</v>
      </c>
      <c r="AG2" s="381"/>
      <c r="AH2" s="381"/>
      <c r="AI2" s="381"/>
      <c r="AJ2" s="381"/>
      <c r="AK2" s="381" t="s">
        <v>6</v>
      </c>
      <c r="AL2" s="381"/>
      <c r="AM2" s="381"/>
      <c r="AN2" s="381"/>
      <c r="AO2" s="381"/>
      <c r="AP2" s="381"/>
      <c r="AQ2" s="381" t="s">
        <v>7</v>
      </c>
      <c r="AR2" s="381"/>
      <c r="AS2" s="381"/>
      <c r="AT2" s="381"/>
      <c r="AU2" s="381"/>
      <c r="AV2" s="382"/>
    </row>
    <row r="3" spans="1:48" s="3" customFormat="1" ht="28.2" customHeight="1" x14ac:dyDescent="0.3">
      <c r="A3" s="383" t="s">
        <v>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5"/>
      <c r="T3" s="386"/>
      <c r="U3" s="386"/>
      <c r="V3" s="387"/>
      <c r="W3" s="385"/>
      <c r="X3" s="386"/>
      <c r="Y3" s="386"/>
      <c r="Z3" s="387"/>
      <c r="AA3" s="385"/>
      <c r="AB3" s="386"/>
      <c r="AC3" s="386"/>
      <c r="AD3" s="386"/>
      <c r="AE3" s="387"/>
      <c r="AF3" s="385">
        <v>2.09</v>
      </c>
      <c r="AG3" s="386"/>
      <c r="AH3" s="386"/>
      <c r="AI3" s="386"/>
      <c r="AJ3" s="387"/>
      <c r="AK3" s="385"/>
      <c r="AL3" s="386"/>
      <c r="AM3" s="386"/>
      <c r="AN3" s="386"/>
      <c r="AO3" s="386"/>
      <c r="AP3" s="387"/>
      <c r="AQ3" s="388"/>
      <c r="AR3" s="389"/>
      <c r="AS3" s="389"/>
      <c r="AT3" s="389"/>
      <c r="AU3" s="389"/>
      <c r="AV3" s="390"/>
    </row>
    <row r="4" spans="1:48" s="3" customFormat="1" ht="27" customHeight="1" x14ac:dyDescent="0.3">
      <c r="A4" s="509" t="s">
        <v>116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1"/>
      <c r="S4" s="123"/>
      <c r="T4" s="124"/>
      <c r="U4" s="124"/>
      <c r="V4" s="125"/>
      <c r="W4" s="123"/>
      <c r="X4" s="124"/>
      <c r="Y4" s="124"/>
      <c r="Z4" s="125"/>
      <c r="AA4" s="123"/>
      <c r="AB4" s="124"/>
      <c r="AC4" s="124"/>
      <c r="AD4" s="124"/>
      <c r="AE4" s="125"/>
      <c r="AF4" s="515">
        <v>2.08</v>
      </c>
      <c r="AG4" s="516"/>
      <c r="AH4" s="516"/>
      <c r="AI4" s="516"/>
      <c r="AJ4" s="517"/>
      <c r="AK4" s="123"/>
      <c r="AL4" s="124"/>
      <c r="AM4" s="124"/>
      <c r="AN4" s="124"/>
      <c r="AO4" s="124"/>
      <c r="AP4" s="125"/>
      <c r="AQ4" s="512"/>
      <c r="AR4" s="513"/>
      <c r="AS4" s="513"/>
      <c r="AT4" s="513"/>
      <c r="AU4" s="513"/>
      <c r="AV4" s="514"/>
    </row>
    <row r="5" spans="1:48" s="3" customFormat="1" ht="60" customHeight="1" thickBot="1" x14ac:dyDescent="0.35">
      <c r="A5" s="434" t="s">
        <v>9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6">
        <v>0.11</v>
      </c>
      <c r="T5" s="437"/>
      <c r="U5" s="437"/>
      <c r="V5" s="438"/>
      <c r="W5" s="439">
        <v>0.1</v>
      </c>
      <c r="X5" s="440"/>
      <c r="Y5" s="440"/>
      <c r="Z5" s="440"/>
      <c r="AA5" s="439" t="s">
        <v>228</v>
      </c>
      <c r="AB5" s="440"/>
      <c r="AC5" s="440"/>
      <c r="AD5" s="440"/>
      <c r="AE5" s="440"/>
      <c r="AF5" s="439">
        <v>2.0099999999999998</v>
      </c>
      <c r="AG5" s="439"/>
      <c r="AH5" s="439"/>
      <c r="AI5" s="439"/>
      <c r="AJ5" s="439"/>
      <c r="AK5" s="439" t="s">
        <v>229</v>
      </c>
      <c r="AL5" s="439"/>
      <c r="AM5" s="439"/>
      <c r="AN5" s="439"/>
      <c r="AO5" s="439"/>
      <c r="AP5" s="439"/>
      <c r="AQ5" s="409" t="s">
        <v>230</v>
      </c>
      <c r="AR5" s="409"/>
      <c r="AS5" s="409"/>
      <c r="AT5" s="409"/>
      <c r="AU5" s="409"/>
      <c r="AV5" s="410"/>
    </row>
    <row r="6" spans="1:48" x14ac:dyDescent="0.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</row>
    <row r="7" spans="1:48" ht="16.8" thickBot="1" x14ac:dyDescent="0.45">
      <c r="A7" s="114" t="s">
        <v>10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380" t="s">
        <v>515</v>
      </c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</row>
    <row r="8" spans="1:48" s="5" customFormat="1" ht="78.75" customHeight="1" thickBot="1" x14ac:dyDescent="0.35">
      <c r="A8" s="411" t="s">
        <v>11</v>
      </c>
      <c r="B8" s="412"/>
      <c r="C8" s="412"/>
      <c r="D8" s="413" t="s">
        <v>12</v>
      </c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5"/>
      <c r="U8" s="381" t="s">
        <v>13</v>
      </c>
      <c r="V8" s="392"/>
      <c r="W8" s="392"/>
      <c r="X8" s="392"/>
      <c r="Y8" s="392"/>
      <c r="Z8" s="392"/>
      <c r="AA8" s="392"/>
      <c r="AB8" s="413" t="s">
        <v>14</v>
      </c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6"/>
    </row>
    <row r="9" spans="1:48" ht="30" customHeight="1" x14ac:dyDescent="0.3">
      <c r="A9" s="417" t="s">
        <v>15</v>
      </c>
      <c r="B9" s="418"/>
      <c r="C9" s="418"/>
      <c r="D9" s="423" t="s">
        <v>16</v>
      </c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5"/>
      <c r="U9" s="426" t="s">
        <v>16</v>
      </c>
      <c r="V9" s="427"/>
      <c r="W9" s="427"/>
      <c r="X9" s="427"/>
      <c r="Y9" s="427"/>
      <c r="Z9" s="427"/>
      <c r="AA9" s="427"/>
      <c r="AB9" s="428" t="s">
        <v>474</v>
      </c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30"/>
    </row>
    <row r="10" spans="1:48" ht="30.75" customHeight="1" x14ac:dyDescent="0.3">
      <c r="A10" s="419"/>
      <c r="B10" s="420"/>
      <c r="C10" s="420"/>
      <c r="D10" s="431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3"/>
      <c r="U10" s="393"/>
      <c r="V10" s="394"/>
      <c r="W10" s="394"/>
      <c r="X10" s="394"/>
      <c r="Y10" s="394"/>
      <c r="Z10" s="394"/>
      <c r="AA10" s="394"/>
      <c r="AB10" s="395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400"/>
    </row>
    <row r="11" spans="1:48" ht="30" hidden="1" customHeight="1" x14ac:dyDescent="0.3">
      <c r="A11" s="419"/>
      <c r="B11" s="420"/>
      <c r="C11" s="420"/>
      <c r="D11" s="395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7"/>
      <c r="U11" s="398" t="s">
        <v>17</v>
      </c>
      <c r="V11" s="399"/>
      <c r="W11" s="399"/>
      <c r="X11" s="399"/>
      <c r="Y11" s="399"/>
      <c r="Z11" s="399"/>
      <c r="AA11" s="399"/>
      <c r="AB11" s="395" t="s">
        <v>18</v>
      </c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400"/>
    </row>
    <row r="12" spans="1:48" ht="3" hidden="1" customHeight="1" x14ac:dyDescent="0.3">
      <c r="A12" s="421"/>
      <c r="B12" s="422"/>
      <c r="C12" s="422"/>
      <c r="D12" s="401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3"/>
      <c r="U12" s="404"/>
      <c r="V12" s="405"/>
      <c r="W12" s="405"/>
      <c r="X12" s="405"/>
      <c r="Y12" s="405"/>
      <c r="Z12" s="405"/>
      <c r="AA12" s="405"/>
      <c r="AB12" s="406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8"/>
    </row>
    <row r="13" spans="1:48" ht="28.5" customHeight="1" x14ac:dyDescent="0.3">
      <c r="A13" s="460" t="s">
        <v>19</v>
      </c>
      <c r="B13" s="461"/>
      <c r="C13" s="461"/>
      <c r="D13" s="466" t="s">
        <v>20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8"/>
      <c r="U13" s="469" t="s">
        <v>21</v>
      </c>
      <c r="V13" s="469"/>
      <c r="W13" s="469"/>
      <c r="X13" s="469"/>
      <c r="Y13" s="469"/>
      <c r="Z13" s="469"/>
      <c r="AA13" s="469"/>
      <c r="AB13" s="470"/>
      <c r="AC13" s="471"/>
      <c r="AD13" s="471"/>
      <c r="AE13" s="471"/>
      <c r="AF13" s="471"/>
      <c r="AG13" s="471"/>
      <c r="AH13" s="471"/>
      <c r="AI13" s="471"/>
      <c r="AJ13" s="471"/>
      <c r="AK13" s="471"/>
      <c r="AL13" s="471"/>
      <c r="AM13" s="471"/>
      <c r="AN13" s="471"/>
      <c r="AO13" s="471"/>
      <c r="AP13" s="471"/>
      <c r="AQ13" s="471"/>
      <c r="AR13" s="471"/>
      <c r="AS13" s="471"/>
      <c r="AT13" s="471"/>
      <c r="AU13" s="471"/>
      <c r="AV13" s="472"/>
    </row>
    <row r="14" spans="1:48" ht="41.25" customHeight="1" x14ac:dyDescent="0.3">
      <c r="A14" s="462"/>
      <c r="B14" s="463"/>
      <c r="C14" s="463"/>
      <c r="D14" s="473" t="s">
        <v>471</v>
      </c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5"/>
      <c r="U14" s="476" t="s">
        <v>490</v>
      </c>
      <c r="V14" s="477"/>
      <c r="W14" s="477"/>
      <c r="X14" s="477"/>
      <c r="Y14" s="477"/>
      <c r="Z14" s="477"/>
      <c r="AA14" s="477"/>
      <c r="AB14" s="473" t="s">
        <v>135</v>
      </c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8"/>
    </row>
    <row r="15" spans="1:48" ht="35.25" customHeight="1" x14ac:dyDescent="0.3">
      <c r="A15" s="462"/>
      <c r="B15" s="463"/>
      <c r="C15" s="463"/>
      <c r="D15" s="473" t="s">
        <v>472</v>
      </c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5"/>
      <c r="U15" s="476" t="s">
        <v>489</v>
      </c>
      <c r="V15" s="477"/>
      <c r="W15" s="477"/>
      <c r="X15" s="477"/>
      <c r="Y15" s="477"/>
      <c r="Z15" s="477"/>
      <c r="AA15" s="477"/>
      <c r="AB15" s="473" t="s">
        <v>475</v>
      </c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8"/>
    </row>
    <row r="16" spans="1:48" ht="42" customHeight="1" x14ac:dyDescent="0.3">
      <c r="A16" s="464"/>
      <c r="B16" s="465"/>
      <c r="C16" s="465"/>
      <c r="D16" s="446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8"/>
      <c r="U16" s="449"/>
      <c r="V16" s="450"/>
      <c r="W16" s="450"/>
      <c r="X16" s="450"/>
      <c r="Y16" s="450"/>
      <c r="Z16" s="450"/>
      <c r="AA16" s="450"/>
      <c r="AB16" s="446" t="s">
        <v>136</v>
      </c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  <c r="AM16" s="447"/>
      <c r="AN16" s="447"/>
      <c r="AO16" s="447"/>
      <c r="AP16" s="447"/>
      <c r="AQ16" s="447"/>
      <c r="AR16" s="447"/>
      <c r="AS16" s="447"/>
      <c r="AT16" s="447"/>
      <c r="AU16" s="447"/>
      <c r="AV16" s="451"/>
    </row>
    <row r="17" spans="1:48" ht="57" customHeight="1" thickBot="1" x14ac:dyDescent="0.35">
      <c r="A17" s="452" t="s">
        <v>22</v>
      </c>
      <c r="B17" s="453"/>
      <c r="C17" s="453"/>
      <c r="D17" s="454" t="s">
        <v>473</v>
      </c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6"/>
      <c r="U17" s="457" t="s">
        <v>491</v>
      </c>
      <c r="V17" s="458"/>
      <c r="W17" s="458"/>
      <c r="X17" s="458"/>
      <c r="Y17" s="458"/>
      <c r="Z17" s="458"/>
      <c r="AA17" s="458"/>
      <c r="AB17" s="454" t="s">
        <v>16</v>
      </c>
      <c r="AC17" s="455"/>
      <c r="AD17" s="455"/>
      <c r="AE17" s="455"/>
      <c r="AF17" s="455"/>
      <c r="AG17" s="455"/>
      <c r="AH17" s="455"/>
      <c r="AI17" s="455"/>
      <c r="AJ17" s="455"/>
      <c r="AK17" s="455"/>
      <c r="AL17" s="455"/>
      <c r="AM17" s="455"/>
      <c r="AN17" s="455"/>
      <c r="AO17" s="455"/>
      <c r="AP17" s="455"/>
      <c r="AQ17" s="455"/>
      <c r="AR17" s="455"/>
      <c r="AS17" s="455"/>
      <c r="AT17" s="455"/>
      <c r="AU17" s="455"/>
      <c r="AV17" s="459"/>
    </row>
    <row r="18" spans="1:48" x14ac:dyDescent="0.3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</row>
    <row r="19" spans="1:48" ht="16.8" thickBot="1" x14ac:dyDescent="0.45">
      <c r="A19" s="114" t="s">
        <v>333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594" t="s">
        <v>519</v>
      </c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</row>
    <row r="20" spans="1:48" ht="18.75" customHeight="1" thickBot="1" x14ac:dyDescent="0.35">
      <c r="A20" s="441" t="s">
        <v>23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 t="s">
        <v>24</v>
      </c>
      <c r="N20" s="442"/>
      <c r="O20" s="442"/>
      <c r="P20" s="442"/>
      <c r="Q20" s="442"/>
      <c r="R20" s="442"/>
      <c r="S20" s="442" t="s">
        <v>25</v>
      </c>
      <c r="T20" s="442"/>
      <c r="U20" s="442"/>
      <c r="V20" s="442"/>
      <c r="W20" s="442"/>
      <c r="X20" s="442"/>
      <c r="Y20" s="442" t="s">
        <v>26</v>
      </c>
      <c r="Z20" s="442"/>
      <c r="AA20" s="442"/>
      <c r="AB20" s="442"/>
      <c r="AC20" s="442"/>
      <c r="AD20" s="442"/>
      <c r="AE20" s="442" t="s">
        <v>27</v>
      </c>
      <c r="AF20" s="442"/>
      <c r="AG20" s="442"/>
      <c r="AH20" s="442"/>
      <c r="AI20" s="442"/>
      <c r="AJ20" s="442"/>
      <c r="AK20" s="443" t="s">
        <v>28</v>
      </c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5"/>
    </row>
    <row r="21" spans="1:48" s="3" customFormat="1" ht="18.75" customHeight="1" x14ac:dyDescent="0.3">
      <c r="A21" s="487" t="s">
        <v>29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9"/>
      <c r="N21" s="490"/>
      <c r="O21" s="490"/>
      <c r="P21" s="490"/>
      <c r="Q21" s="490"/>
      <c r="R21" s="491"/>
      <c r="S21" s="492"/>
      <c r="T21" s="492"/>
      <c r="U21" s="492"/>
      <c r="V21" s="492"/>
      <c r="W21" s="492"/>
      <c r="X21" s="492"/>
      <c r="Y21" s="493"/>
      <c r="Z21" s="492"/>
      <c r="AA21" s="492"/>
      <c r="AB21" s="492"/>
      <c r="AC21" s="492"/>
      <c r="AD21" s="492"/>
      <c r="AE21" s="494" t="s">
        <v>308</v>
      </c>
      <c r="AF21" s="495"/>
      <c r="AG21" s="495"/>
      <c r="AH21" s="495"/>
      <c r="AI21" s="495"/>
      <c r="AJ21" s="496"/>
      <c r="AK21" s="497" t="s">
        <v>309</v>
      </c>
      <c r="AL21" s="498"/>
      <c r="AM21" s="498"/>
      <c r="AN21" s="498"/>
      <c r="AO21" s="498"/>
      <c r="AP21" s="498"/>
      <c r="AQ21" s="498"/>
      <c r="AR21" s="498"/>
      <c r="AS21" s="498"/>
      <c r="AT21" s="498"/>
      <c r="AU21" s="498"/>
      <c r="AV21" s="499"/>
    </row>
    <row r="22" spans="1:48" s="3" customFormat="1" ht="18.75" customHeight="1" x14ac:dyDescent="0.3">
      <c r="A22" s="483" t="s">
        <v>30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500">
        <v>215</v>
      </c>
      <c r="N22" s="500"/>
      <c r="O22" s="500"/>
      <c r="P22" s="500"/>
      <c r="Q22" s="500"/>
      <c r="R22" s="500"/>
      <c r="S22" s="501">
        <v>130</v>
      </c>
      <c r="T22" s="500"/>
      <c r="U22" s="500"/>
      <c r="V22" s="500"/>
      <c r="W22" s="500"/>
      <c r="X22" s="500"/>
      <c r="Y22" s="501">
        <v>150</v>
      </c>
      <c r="Z22" s="500"/>
      <c r="AA22" s="500"/>
      <c r="AB22" s="500"/>
      <c r="AC22" s="500"/>
      <c r="AD22" s="500"/>
      <c r="AE22" s="500" t="s">
        <v>227</v>
      </c>
      <c r="AF22" s="500"/>
      <c r="AG22" s="500"/>
      <c r="AH22" s="500"/>
      <c r="AI22" s="500"/>
      <c r="AJ22" s="500"/>
      <c r="AK22" s="502" t="s">
        <v>447</v>
      </c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4"/>
    </row>
    <row r="23" spans="1:48" s="3" customFormat="1" ht="18.75" customHeight="1" x14ac:dyDescent="0.3">
      <c r="A23" s="485" t="s">
        <v>31</v>
      </c>
      <c r="B23" s="486"/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505"/>
      <c r="N23" s="479"/>
      <c r="O23" s="479"/>
      <c r="P23" s="479"/>
      <c r="Q23" s="479"/>
      <c r="R23" s="479"/>
      <c r="S23" s="505"/>
      <c r="T23" s="479"/>
      <c r="U23" s="479"/>
      <c r="V23" s="479"/>
      <c r="W23" s="479"/>
      <c r="X23" s="479"/>
      <c r="Y23" s="505"/>
      <c r="Z23" s="479"/>
      <c r="AA23" s="479"/>
      <c r="AB23" s="479"/>
      <c r="AC23" s="479"/>
      <c r="AD23" s="479"/>
      <c r="AE23" s="479" t="s">
        <v>448</v>
      </c>
      <c r="AF23" s="479"/>
      <c r="AG23" s="479"/>
      <c r="AH23" s="479"/>
      <c r="AI23" s="479"/>
      <c r="AJ23" s="479"/>
      <c r="AK23" s="506" t="s">
        <v>496</v>
      </c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8"/>
    </row>
    <row r="24" spans="1:48" s="3" customFormat="1" ht="18.75" customHeight="1" x14ac:dyDescent="0.3">
      <c r="A24" s="483" t="s">
        <v>32</v>
      </c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500">
        <v>155</v>
      </c>
      <c r="N24" s="500"/>
      <c r="O24" s="500"/>
      <c r="P24" s="500"/>
      <c r="Q24" s="500"/>
      <c r="R24" s="500"/>
      <c r="S24" s="501">
        <v>130</v>
      </c>
      <c r="T24" s="500"/>
      <c r="U24" s="500"/>
      <c r="V24" s="500"/>
      <c r="W24" s="500"/>
      <c r="X24" s="500"/>
      <c r="Y24" s="500">
        <v>130</v>
      </c>
      <c r="Z24" s="500"/>
      <c r="AA24" s="500"/>
      <c r="AB24" s="500"/>
      <c r="AC24" s="500"/>
      <c r="AD24" s="500"/>
      <c r="AE24" s="500" t="s">
        <v>450</v>
      </c>
      <c r="AF24" s="500"/>
      <c r="AG24" s="500"/>
      <c r="AH24" s="500"/>
      <c r="AI24" s="500"/>
      <c r="AJ24" s="500"/>
      <c r="AK24" s="502" t="s">
        <v>449</v>
      </c>
      <c r="AL24" s="503"/>
      <c r="AM24" s="503"/>
      <c r="AN24" s="503"/>
      <c r="AO24" s="503"/>
      <c r="AP24" s="503"/>
      <c r="AQ24" s="503"/>
      <c r="AR24" s="503"/>
      <c r="AS24" s="503"/>
      <c r="AT24" s="503"/>
      <c r="AU24" s="503"/>
      <c r="AV24" s="504"/>
    </row>
    <row r="25" spans="1:48" s="3" customFormat="1" ht="18.75" customHeight="1" x14ac:dyDescent="0.3">
      <c r="A25" s="485" t="s">
        <v>33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79">
        <v>150</v>
      </c>
      <c r="N25" s="479"/>
      <c r="O25" s="479"/>
      <c r="P25" s="479"/>
      <c r="Q25" s="479"/>
      <c r="R25" s="479"/>
      <c r="S25" s="505">
        <v>135</v>
      </c>
      <c r="T25" s="479"/>
      <c r="U25" s="479"/>
      <c r="V25" s="479"/>
      <c r="W25" s="479"/>
      <c r="X25" s="479"/>
      <c r="Y25" s="505"/>
      <c r="Z25" s="479"/>
      <c r="AA25" s="479"/>
      <c r="AB25" s="479"/>
      <c r="AC25" s="479"/>
      <c r="AD25" s="479"/>
      <c r="AE25" s="479">
        <v>170</v>
      </c>
      <c r="AF25" s="479"/>
      <c r="AG25" s="479"/>
      <c r="AH25" s="479"/>
      <c r="AI25" s="479"/>
      <c r="AJ25" s="479"/>
      <c r="AK25" s="480">
        <v>0.9</v>
      </c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2"/>
    </row>
    <row r="26" spans="1:48" s="3" customFormat="1" ht="18.75" customHeight="1" x14ac:dyDescent="0.3">
      <c r="A26" s="483" t="s">
        <v>34</v>
      </c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501"/>
      <c r="N26" s="500"/>
      <c r="O26" s="500"/>
      <c r="P26" s="500"/>
      <c r="Q26" s="500"/>
      <c r="R26" s="500"/>
      <c r="S26" s="501"/>
      <c r="T26" s="500"/>
      <c r="U26" s="500"/>
      <c r="V26" s="500"/>
      <c r="W26" s="500"/>
      <c r="X26" s="500"/>
      <c r="Y26" s="501"/>
      <c r="Z26" s="500"/>
      <c r="AA26" s="500"/>
      <c r="AB26" s="500"/>
      <c r="AC26" s="500"/>
      <c r="AD26" s="500"/>
      <c r="AE26" s="502" t="s">
        <v>497</v>
      </c>
      <c r="AF26" s="503"/>
      <c r="AG26" s="503"/>
      <c r="AH26" s="503"/>
      <c r="AI26" s="503"/>
      <c r="AJ26" s="522"/>
      <c r="AK26" s="502" t="s">
        <v>451</v>
      </c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4"/>
    </row>
    <row r="27" spans="1:48" s="3" customFormat="1" ht="23.25" customHeight="1" x14ac:dyDescent="0.3">
      <c r="A27" s="518" t="s">
        <v>35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9"/>
      <c r="N27" s="520"/>
      <c r="O27" s="520"/>
      <c r="P27" s="520"/>
      <c r="Q27" s="520"/>
      <c r="R27" s="520"/>
      <c r="S27" s="519"/>
      <c r="T27" s="520"/>
      <c r="U27" s="520"/>
      <c r="V27" s="520"/>
      <c r="W27" s="520"/>
      <c r="X27" s="520"/>
      <c r="Y27" s="519"/>
      <c r="Z27" s="520"/>
      <c r="AA27" s="520"/>
      <c r="AB27" s="520"/>
      <c r="AC27" s="520"/>
      <c r="AD27" s="520"/>
      <c r="AE27" s="520">
        <v>200</v>
      </c>
      <c r="AF27" s="520"/>
      <c r="AG27" s="520"/>
      <c r="AH27" s="520"/>
      <c r="AI27" s="520"/>
      <c r="AJ27" s="520"/>
      <c r="AK27" s="521">
        <v>0.9</v>
      </c>
      <c r="AL27" s="521"/>
      <c r="AM27" s="521"/>
      <c r="AN27" s="521"/>
      <c r="AO27" s="521"/>
      <c r="AP27" s="521"/>
      <c r="AQ27" s="521"/>
      <c r="AR27" s="521"/>
      <c r="AS27" s="521"/>
      <c r="AT27" s="521"/>
      <c r="AU27" s="521"/>
      <c r="AV27" s="521"/>
    </row>
    <row r="28" spans="1:48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</sheetData>
  <mergeCells count="108">
    <mergeCell ref="R7:AV7"/>
    <mergeCell ref="AI19:AV19"/>
    <mergeCell ref="A4:R4"/>
    <mergeCell ref="AQ4:AV4"/>
    <mergeCell ref="AF4:AJ4"/>
    <mergeCell ref="A27:L27"/>
    <mergeCell ref="M27:R27"/>
    <mergeCell ref="S27:X27"/>
    <mergeCell ref="Y27:AD27"/>
    <mergeCell ref="AE27:AJ27"/>
    <mergeCell ref="AK27:AV27"/>
    <mergeCell ref="A26:L26"/>
    <mergeCell ref="M26:R26"/>
    <mergeCell ref="S26:X26"/>
    <mergeCell ref="Y26:AD26"/>
    <mergeCell ref="AE26:AJ26"/>
    <mergeCell ref="AK26:AV26"/>
    <mergeCell ref="A25:L25"/>
    <mergeCell ref="M25:R25"/>
    <mergeCell ref="S25:X25"/>
    <mergeCell ref="Y25:AD25"/>
    <mergeCell ref="M24:R24"/>
    <mergeCell ref="S24:X24"/>
    <mergeCell ref="Y24:AD24"/>
    <mergeCell ref="AE24:AJ24"/>
    <mergeCell ref="AK24:AV24"/>
    <mergeCell ref="AE25:AJ25"/>
    <mergeCell ref="AK25:AV25"/>
    <mergeCell ref="A24:L24"/>
    <mergeCell ref="A23:L23"/>
    <mergeCell ref="A22:L22"/>
    <mergeCell ref="A21:L21"/>
    <mergeCell ref="M21:R21"/>
    <mergeCell ref="S21:X21"/>
    <mergeCell ref="Y21:AD21"/>
    <mergeCell ref="AE21:AJ21"/>
    <mergeCell ref="AK21:AV21"/>
    <mergeCell ref="M22:R22"/>
    <mergeCell ref="S22:X22"/>
    <mergeCell ref="Y22:AD22"/>
    <mergeCell ref="AE22:AJ22"/>
    <mergeCell ref="AK22:AV22"/>
    <mergeCell ref="M23:R23"/>
    <mergeCell ref="S23:X23"/>
    <mergeCell ref="Y23:AD23"/>
    <mergeCell ref="AE23:AJ23"/>
    <mergeCell ref="AK23:AV23"/>
    <mergeCell ref="A20:L20"/>
    <mergeCell ref="M20:R20"/>
    <mergeCell ref="S20:X20"/>
    <mergeCell ref="Y20:AD20"/>
    <mergeCell ref="AE20:AJ20"/>
    <mergeCell ref="AK20:AV20"/>
    <mergeCell ref="D16:T16"/>
    <mergeCell ref="U16:AA16"/>
    <mergeCell ref="AB16:AV16"/>
    <mergeCell ref="A17:C17"/>
    <mergeCell ref="D17:T17"/>
    <mergeCell ref="U17:AA17"/>
    <mergeCell ref="AB17:AV17"/>
    <mergeCell ref="A13:C16"/>
    <mergeCell ref="D13:T13"/>
    <mergeCell ref="U13:AA13"/>
    <mergeCell ref="AB13:AV13"/>
    <mergeCell ref="D14:T14"/>
    <mergeCell ref="U14:AA14"/>
    <mergeCell ref="AB14:AV14"/>
    <mergeCell ref="D15:T15"/>
    <mergeCell ref="U15:AA15"/>
    <mergeCell ref="AB15:AV15"/>
    <mergeCell ref="U10:AA10"/>
    <mergeCell ref="D11:T11"/>
    <mergeCell ref="U11:AA11"/>
    <mergeCell ref="AB11:AV11"/>
    <mergeCell ref="D12:T12"/>
    <mergeCell ref="U12:AA12"/>
    <mergeCell ref="AB12:AV12"/>
    <mergeCell ref="AQ5:AV5"/>
    <mergeCell ref="A8:C8"/>
    <mergeCell ref="D8:T8"/>
    <mergeCell ref="U8:AA8"/>
    <mergeCell ref="AB8:AV8"/>
    <mergeCell ref="A9:C12"/>
    <mergeCell ref="D9:T9"/>
    <mergeCell ref="U9:AA9"/>
    <mergeCell ref="AB9:AV10"/>
    <mergeCell ref="D10:T10"/>
    <mergeCell ref="A5:R5"/>
    <mergeCell ref="S5:V5"/>
    <mergeCell ref="W5:Z5"/>
    <mergeCell ref="AA5:AE5"/>
    <mergeCell ref="AF5:AJ5"/>
    <mergeCell ref="AK5:AP5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</mergeCells>
  <phoneticPr fontId="26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dimension ref="A1:N64"/>
  <sheetViews>
    <sheetView topLeftCell="B1" zoomScaleNormal="100" zoomScaleSheetLayoutView="100" workbookViewId="0">
      <selection activeCell="H5" sqref="H5"/>
    </sheetView>
  </sheetViews>
  <sheetFormatPr defaultRowHeight="14.4" x14ac:dyDescent="0.3"/>
  <cols>
    <col min="1" max="1" width="0.88671875" hidden="1" customWidth="1"/>
    <col min="2" max="2" width="18.88671875" style="115" customWidth="1"/>
    <col min="3" max="3" width="11.6640625" style="115" customWidth="1"/>
    <col min="4" max="4" width="1.44140625" style="115" customWidth="1"/>
    <col min="5" max="5" width="19.5546875" style="115" customWidth="1"/>
    <col min="6" max="6" width="12.6640625" style="115" customWidth="1"/>
    <col min="7" max="7" width="1.109375" style="115" customWidth="1"/>
    <col min="8" max="8" width="19.109375" style="115" customWidth="1"/>
    <col min="9" max="9" width="9.33203125" style="115" customWidth="1"/>
    <col min="10" max="10" width="0.88671875" customWidth="1"/>
  </cols>
  <sheetData>
    <row r="1" spans="2:12" ht="13.95" customHeight="1" x14ac:dyDescent="0.3">
      <c r="B1" s="531" t="s">
        <v>514</v>
      </c>
      <c r="C1" s="531"/>
      <c r="D1" s="288"/>
      <c r="E1" s="288"/>
      <c r="F1" s="288"/>
      <c r="G1" s="288"/>
      <c r="H1" s="288"/>
      <c r="I1" s="288"/>
    </row>
    <row r="2" spans="2:12" ht="54" customHeight="1" x14ac:dyDescent="0.3">
      <c r="B2" s="532" t="s">
        <v>36</v>
      </c>
      <c r="C2" s="533"/>
      <c r="D2" s="289"/>
      <c r="E2" s="534" t="s">
        <v>37</v>
      </c>
      <c r="F2" s="535"/>
      <c r="G2" s="289"/>
      <c r="H2" s="169" t="s">
        <v>358</v>
      </c>
      <c r="I2" s="169" t="s">
        <v>70</v>
      </c>
      <c r="J2" s="6"/>
      <c r="K2" s="6"/>
    </row>
    <row r="3" spans="2:12" ht="19.05" customHeight="1" x14ac:dyDescent="0.3">
      <c r="B3" s="171" t="s">
        <v>38</v>
      </c>
      <c r="C3" s="172" t="s">
        <v>129</v>
      </c>
      <c r="D3" s="289"/>
      <c r="E3" s="536"/>
      <c r="F3" s="537"/>
      <c r="G3" s="289"/>
      <c r="H3" s="306" t="s">
        <v>343</v>
      </c>
      <c r="I3" s="306">
        <v>78.25</v>
      </c>
      <c r="J3" s="6"/>
      <c r="K3" s="6"/>
    </row>
    <row r="4" spans="2:12" ht="19.05" customHeight="1" x14ac:dyDescent="0.3">
      <c r="B4" s="173" t="s">
        <v>272</v>
      </c>
      <c r="C4" s="174">
        <v>40</v>
      </c>
      <c r="D4" s="289"/>
      <c r="E4" s="299" t="s">
        <v>38</v>
      </c>
      <c r="F4" s="300" t="s">
        <v>132</v>
      </c>
      <c r="G4" s="289"/>
      <c r="H4" s="306" t="s">
        <v>344</v>
      </c>
      <c r="I4" s="306">
        <v>73.75</v>
      </c>
      <c r="J4" s="6"/>
      <c r="K4" s="6"/>
    </row>
    <row r="5" spans="2:12" ht="19.05" customHeight="1" x14ac:dyDescent="0.3">
      <c r="B5" s="175" t="s">
        <v>273</v>
      </c>
      <c r="C5" s="176">
        <v>41</v>
      </c>
      <c r="D5" s="289"/>
      <c r="E5" s="302" t="s">
        <v>137</v>
      </c>
      <c r="F5" s="303">
        <v>299</v>
      </c>
      <c r="G5" s="289"/>
      <c r="H5" s="306" t="s">
        <v>345</v>
      </c>
      <c r="I5" s="311">
        <v>68.75</v>
      </c>
      <c r="J5" s="6"/>
      <c r="K5" s="6"/>
    </row>
    <row r="6" spans="2:12" ht="19.2" customHeight="1" x14ac:dyDescent="0.3">
      <c r="B6" s="173" t="s">
        <v>274</v>
      </c>
      <c r="C6" s="174">
        <v>222</v>
      </c>
      <c r="D6" s="289"/>
      <c r="E6" s="302" t="s">
        <v>138</v>
      </c>
      <c r="F6" s="303">
        <v>336</v>
      </c>
      <c r="G6" s="289"/>
      <c r="H6" s="312" t="s">
        <v>364</v>
      </c>
      <c r="I6" s="169" t="s">
        <v>70</v>
      </c>
      <c r="J6" s="6"/>
      <c r="K6" s="6"/>
    </row>
    <row r="7" spans="2:12" ht="19.05" customHeight="1" x14ac:dyDescent="0.3">
      <c r="B7" s="175" t="s">
        <v>275</v>
      </c>
      <c r="C7" s="176">
        <v>180</v>
      </c>
      <c r="D7" s="289"/>
      <c r="E7" s="302" t="s">
        <v>139</v>
      </c>
      <c r="F7" s="303">
        <v>345</v>
      </c>
      <c r="G7" s="289"/>
      <c r="H7" s="306" t="s">
        <v>191</v>
      </c>
      <c r="I7" s="311">
        <v>1220</v>
      </c>
      <c r="J7" s="6"/>
      <c r="K7" s="6"/>
    </row>
    <row r="8" spans="2:12" ht="37.799999999999997" customHeight="1" x14ac:dyDescent="0.3">
      <c r="B8" s="307" t="s">
        <v>365</v>
      </c>
      <c r="C8" s="308" t="s">
        <v>367</v>
      </c>
      <c r="D8" s="289"/>
      <c r="E8" s="302" t="s">
        <v>140</v>
      </c>
      <c r="F8" s="303">
        <v>296</v>
      </c>
      <c r="G8" s="289"/>
      <c r="H8" s="306" t="s">
        <v>192</v>
      </c>
      <c r="I8" s="311">
        <v>1158</v>
      </c>
      <c r="J8" s="6"/>
      <c r="K8" s="6"/>
      <c r="L8" s="7"/>
    </row>
    <row r="9" spans="2:12" ht="19.05" customHeight="1" x14ac:dyDescent="0.3">
      <c r="B9" s="309" t="s">
        <v>231</v>
      </c>
      <c r="C9" s="310" t="s">
        <v>407</v>
      </c>
      <c r="D9" s="289"/>
      <c r="E9" s="302" t="s">
        <v>141</v>
      </c>
      <c r="F9" s="303">
        <v>249</v>
      </c>
      <c r="G9" s="289"/>
      <c r="H9" s="306" t="s">
        <v>193</v>
      </c>
      <c r="I9" s="311">
        <v>870</v>
      </c>
      <c r="J9" s="6"/>
      <c r="K9" s="6"/>
    </row>
    <row r="10" spans="2:12" ht="26.4" customHeight="1" x14ac:dyDescent="0.3">
      <c r="B10" s="309" t="s">
        <v>232</v>
      </c>
      <c r="C10" s="310" t="s">
        <v>249</v>
      </c>
      <c r="D10" s="289"/>
      <c r="E10" s="523" t="s">
        <v>39</v>
      </c>
      <c r="F10" s="524"/>
      <c r="G10" s="289"/>
      <c r="H10" s="306" t="s">
        <v>194</v>
      </c>
      <c r="I10" s="316">
        <v>745</v>
      </c>
      <c r="J10" s="43"/>
      <c r="K10" s="43"/>
      <c r="L10" s="42"/>
    </row>
    <row r="11" spans="2:12" ht="30" customHeight="1" x14ac:dyDescent="0.3">
      <c r="B11" s="309" t="s">
        <v>233</v>
      </c>
      <c r="C11" s="310" t="s">
        <v>251</v>
      </c>
      <c r="D11" s="289"/>
      <c r="E11" s="523" t="s">
        <v>353</v>
      </c>
      <c r="F11" s="524"/>
      <c r="G11" s="289"/>
      <c r="H11" s="169" t="s">
        <v>335</v>
      </c>
      <c r="I11" s="169" t="s">
        <v>70</v>
      </c>
      <c r="J11" s="43"/>
      <c r="K11" s="43"/>
      <c r="L11" s="42"/>
    </row>
    <row r="12" spans="2:12" ht="19.05" customHeight="1" x14ac:dyDescent="0.3">
      <c r="B12" s="309" t="s">
        <v>234</v>
      </c>
      <c r="C12" s="310" t="s">
        <v>408</v>
      </c>
      <c r="D12" s="289"/>
      <c r="E12" s="306" t="s">
        <v>167</v>
      </c>
      <c r="F12" s="316">
        <v>164.5</v>
      </c>
      <c r="G12" s="289"/>
      <c r="H12" s="306" t="s">
        <v>195</v>
      </c>
      <c r="I12" s="311">
        <v>890</v>
      </c>
      <c r="J12" s="6"/>
      <c r="K12" s="6"/>
    </row>
    <row r="13" spans="2:12" ht="19.05" customHeight="1" x14ac:dyDescent="0.3">
      <c r="B13" s="309" t="s">
        <v>235</v>
      </c>
      <c r="C13" s="310" t="s">
        <v>251</v>
      </c>
      <c r="D13" s="289"/>
      <c r="E13" s="306" t="s">
        <v>168</v>
      </c>
      <c r="F13" s="316">
        <v>182</v>
      </c>
      <c r="G13" s="289"/>
      <c r="H13" s="306" t="s">
        <v>196</v>
      </c>
      <c r="I13" s="311">
        <v>630</v>
      </c>
      <c r="J13" s="6"/>
      <c r="K13" s="6"/>
    </row>
    <row r="14" spans="2:12" ht="19.05" customHeight="1" x14ac:dyDescent="0.3">
      <c r="B14" s="309" t="s">
        <v>236</v>
      </c>
      <c r="C14" s="310" t="s">
        <v>252</v>
      </c>
      <c r="D14" s="289"/>
      <c r="E14" s="306" t="s">
        <v>169</v>
      </c>
      <c r="F14" s="316">
        <v>191</v>
      </c>
      <c r="G14" s="289"/>
      <c r="H14" s="306" t="s">
        <v>197</v>
      </c>
      <c r="I14" s="311">
        <v>735</v>
      </c>
      <c r="J14" s="6"/>
      <c r="K14" s="6"/>
    </row>
    <row r="15" spans="2:12" ht="33" customHeight="1" x14ac:dyDescent="0.3">
      <c r="B15" s="307" t="s">
        <v>40</v>
      </c>
      <c r="C15" s="313" t="s">
        <v>129</v>
      </c>
      <c r="D15" s="289"/>
      <c r="E15" s="306" t="s">
        <v>170</v>
      </c>
      <c r="F15" s="316">
        <v>198.5</v>
      </c>
      <c r="G15" s="289"/>
      <c r="H15" s="306" t="s">
        <v>198</v>
      </c>
      <c r="I15" s="311">
        <v>665</v>
      </c>
      <c r="J15" s="6"/>
      <c r="K15" s="6"/>
    </row>
    <row r="16" spans="2:12" ht="27.6" customHeight="1" x14ac:dyDescent="0.3">
      <c r="B16" s="314" t="s">
        <v>237</v>
      </c>
      <c r="C16" s="315" t="s">
        <v>401</v>
      </c>
      <c r="D16" s="289"/>
      <c r="E16" s="306" t="s">
        <v>171</v>
      </c>
      <c r="F16" s="316">
        <v>182.5</v>
      </c>
      <c r="G16" s="289"/>
      <c r="H16" s="306" t="s">
        <v>199</v>
      </c>
      <c r="I16" s="311">
        <v>435</v>
      </c>
      <c r="J16" s="6"/>
      <c r="K16" s="6"/>
    </row>
    <row r="17" spans="2:11" ht="19.05" customHeight="1" x14ac:dyDescent="0.3">
      <c r="B17" s="314" t="s">
        <v>238</v>
      </c>
      <c r="C17" s="315" t="s">
        <v>402</v>
      </c>
      <c r="D17" s="289"/>
      <c r="E17" s="306" t="s">
        <v>172</v>
      </c>
      <c r="F17" s="316">
        <v>195</v>
      </c>
      <c r="G17" s="289"/>
      <c r="H17" s="306" t="s">
        <v>200</v>
      </c>
      <c r="I17" s="311">
        <v>475</v>
      </c>
      <c r="J17" s="6"/>
      <c r="K17" s="6"/>
    </row>
    <row r="18" spans="2:11" ht="19.05" customHeight="1" x14ac:dyDescent="0.3">
      <c r="B18" s="309" t="s">
        <v>239</v>
      </c>
      <c r="C18" s="315" t="s">
        <v>403</v>
      </c>
      <c r="D18" s="289"/>
      <c r="E18" s="306" t="s">
        <v>173</v>
      </c>
      <c r="F18" s="316">
        <v>203</v>
      </c>
      <c r="G18" s="289"/>
      <c r="H18" s="306" t="s">
        <v>201</v>
      </c>
      <c r="I18" s="311">
        <v>630</v>
      </c>
      <c r="J18" s="6"/>
      <c r="K18" s="6"/>
    </row>
    <row r="19" spans="2:11" ht="19.05" customHeight="1" x14ac:dyDescent="0.3">
      <c r="B19" s="309" t="s">
        <v>240</v>
      </c>
      <c r="C19" s="315" t="s">
        <v>404</v>
      </c>
      <c r="D19" s="289"/>
      <c r="E19" s="306" t="s">
        <v>174</v>
      </c>
      <c r="F19" s="316">
        <v>204.5</v>
      </c>
      <c r="G19" s="289"/>
      <c r="H19" s="306" t="s">
        <v>202</v>
      </c>
      <c r="I19" s="311">
        <v>425</v>
      </c>
      <c r="J19" s="6"/>
      <c r="K19" s="6"/>
    </row>
    <row r="20" spans="2:11" ht="19.05" customHeight="1" x14ac:dyDescent="0.3">
      <c r="B20" s="314" t="s">
        <v>241</v>
      </c>
      <c r="C20" s="315" t="s">
        <v>405</v>
      </c>
      <c r="D20" s="289"/>
      <c r="E20" s="306" t="s">
        <v>459</v>
      </c>
      <c r="F20" s="316">
        <v>223.5</v>
      </c>
      <c r="G20" s="289"/>
      <c r="H20" s="306" t="s">
        <v>203</v>
      </c>
      <c r="I20" s="311">
        <v>530</v>
      </c>
    </row>
    <row r="21" spans="2:11" ht="30" customHeight="1" x14ac:dyDescent="0.3">
      <c r="B21" s="314" t="s">
        <v>242</v>
      </c>
      <c r="C21" s="315" t="s">
        <v>406</v>
      </c>
      <c r="D21" s="289"/>
      <c r="E21" s="317" t="s">
        <v>176</v>
      </c>
      <c r="F21" s="316">
        <v>241.5</v>
      </c>
      <c r="G21" s="289"/>
      <c r="H21" s="306" t="s">
        <v>204</v>
      </c>
      <c r="I21" s="322">
        <v>435</v>
      </c>
    </row>
    <row r="22" spans="2:11" ht="29.4" customHeight="1" x14ac:dyDescent="0.3">
      <c r="B22" s="538" t="s">
        <v>41</v>
      </c>
      <c r="C22" s="539"/>
      <c r="D22" s="289"/>
      <c r="E22" s="297" t="s">
        <v>177</v>
      </c>
      <c r="F22" s="318">
        <v>302</v>
      </c>
      <c r="G22" s="289"/>
      <c r="H22" s="306" t="s">
        <v>205</v>
      </c>
      <c r="I22" s="322">
        <v>495</v>
      </c>
    </row>
    <row r="23" spans="2:11" ht="46.8" customHeight="1" x14ac:dyDescent="0.3">
      <c r="B23" s="309" t="s">
        <v>243</v>
      </c>
      <c r="C23" s="310" t="s">
        <v>397</v>
      </c>
      <c r="D23" s="289"/>
      <c r="E23" s="177" t="s">
        <v>493</v>
      </c>
      <c r="F23" s="169" t="s">
        <v>70</v>
      </c>
      <c r="G23" s="289"/>
      <c r="H23" s="306" t="s">
        <v>206</v>
      </c>
      <c r="I23" s="311">
        <v>570</v>
      </c>
    </row>
    <row r="24" spans="2:11" ht="21" customHeight="1" x14ac:dyDescent="0.3">
      <c r="B24" s="309" t="s">
        <v>244</v>
      </c>
      <c r="C24" s="310" t="s">
        <v>398</v>
      </c>
      <c r="D24" s="289"/>
      <c r="E24" s="319" t="s">
        <v>452</v>
      </c>
      <c r="F24" s="311">
        <v>172.5</v>
      </c>
      <c r="G24" s="289"/>
      <c r="H24" s="306" t="s">
        <v>207</v>
      </c>
      <c r="I24" s="322">
        <v>625</v>
      </c>
    </row>
    <row r="25" spans="2:11" ht="19.05" customHeight="1" x14ac:dyDescent="0.3">
      <c r="B25" s="309" t="s">
        <v>245</v>
      </c>
      <c r="C25" s="310" t="s">
        <v>399</v>
      </c>
      <c r="D25" s="289"/>
      <c r="E25" s="319" t="s">
        <v>453</v>
      </c>
      <c r="F25" s="311">
        <v>180</v>
      </c>
      <c r="G25" s="289"/>
      <c r="H25" s="306" t="s">
        <v>208</v>
      </c>
      <c r="I25" s="322">
        <v>535</v>
      </c>
    </row>
    <row r="26" spans="2:11" ht="19.05" customHeight="1" x14ac:dyDescent="0.3">
      <c r="B26" s="314" t="s">
        <v>246</v>
      </c>
      <c r="C26" s="315" t="s">
        <v>250</v>
      </c>
      <c r="D26" s="289"/>
      <c r="E26" s="319" t="s">
        <v>454</v>
      </c>
      <c r="F26" s="311">
        <v>189</v>
      </c>
      <c r="G26" s="289"/>
      <c r="H26" s="306" t="s">
        <v>209</v>
      </c>
      <c r="I26" s="322">
        <v>435</v>
      </c>
    </row>
    <row r="27" spans="2:11" ht="19.05" customHeight="1" x14ac:dyDescent="0.3">
      <c r="B27" s="309" t="s">
        <v>247</v>
      </c>
      <c r="C27" s="310" t="s">
        <v>251</v>
      </c>
      <c r="D27" s="289"/>
      <c r="E27" s="319" t="s">
        <v>455</v>
      </c>
      <c r="F27" s="311">
        <v>196.5</v>
      </c>
      <c r="G27" s="289"/>
      <c r="H27" s="306" t="s">
        <v>210</v>
      </c>
      <c r="I27" s="311">
        <v>365</v>
      </c>
    </row>
    <row r="28" spans="2:11" ht="19.05" customHeight="1" x14ac:dyDescent="0.3">
      <c r="B28" s="320" t="s">
        <v>248</v>
      </c>
      <c r="C28" s="321" t="s">
        <v>400</v>
      </c>
      <c r="D28" s="289"/>
      <c r="E28" s="319" t="s">
        <v>456</v>
      </c>
      <c r="F28" s="311">
        <v>180.5</v>
      </c>
      <c r="G28" s="289"/>
      <c r="H28" s="306" t="s">
        <v>211</v>
      </c>
      <c r="I28" s="311">
        <v>338</v>
      </c>
    </row>
    <row r="29" spans="2:11" ht="40.200000000000003" customHeight="1" x14ac:dyDescent="0.3">
      <c r="B29" s="527" t="s">
        <v>42</v>
      </c>
      <c r="C29" s="528"/>
      <c r="D29" s="289"/>
      <c r="E29" s="319" t="s">
        <v>457</v>
      </c>
      <c r="F29" s="311">
        <v>193</v>
      </c>
      <c r="G29" s="289"/>
      <c r="H29" s="306" t="s">
        <v>212</v>
      </c>
      <c r="I29" s="311">
        <v>680</v>
      </c>
    </row>
    <row r="30" spans="2:11" ht="19.05" customHeight="1" x14ac:dyDescent="0.3">
      <c r="B30" s="323" t="s">
        <v>38</v>
      </c>
      <c r="C30" s="324" t="s">
        <v>128</v>
      </c>
      <c r="D30" s="289"/>
      <c r="E30" s="319" t="s">
        <v>458</v>
      </c>
      <c r="F30" s="311">
        <v>201</v>
      </c>
      <c r="G30" s="289"/>
      <c r="H30" s="306" t="s">
        <v>213</v>
      </c>
      <c r="I30" s="311">
        <v>1131.5</v>
      </c>
    </row>
    <row r="31" spans="2:11" ht="19.05" customHeight="1" x14ac:dyDescent="0.3">
      <c r="B31" s="529" t="s">
        <v>43</v>
      </c>
      <c r="C31" s="530"/>
      <c r="D31" s="289"/>
      <c r="E31" s="319" t="s">
        <v>460</v>
      </c>
      <c r="F31" s="311">
        <v>202.5</v>
      </c>
      <c r="G31" s="289"/>
      <c r="H31" s="306" t="s">
        <v>214</v>
      </c>
      <c r="I31" s="311">
        <v>148</v>
      </c>
    </row>
    <row r="32" spans="2:11" ht="19.05" customHeight="1" x14ac:dyDescent="0.3">
      <c r="B32" s="325" t="s">
        <v>253</v>
      </c>
      <c r="C32" s="326">
        <v>64</v>
      </c>
      <c r="D32" s="289"/>
      <c r="E32" s="306" t="s">
        <v>175</v>
      </c>
      <c r="F32" s="311">
        <v>216.5</v>
      </c>
      <c r="G32" s="289"/>
      <c r="H32" s="306" t="s">
        <v>215</v>
      </c>
      <c r="I32" s="311">
        <v>890</v>
      </c>
      <c r="K32" s="54"/>
    </row>
    <row r="33" spans="2:14" ht="19.05" customHeight="1" x14ac:dyDescent="0.3">
      <c r="B33" s="325" t="s">
        <v>254</v>
      </c>
      <c r="C33" s="326">
        <v>96</v>
      </c>
      <c r="D33" s="289"/>
      <c r="E33" s="327" t="s">
        <v>461</v>
      </c>
      <c r="F33" s="311">
        <v>396</v>
      </c>
      <c r="G33" s="289"/>
      <c r="H33" s="306" t="s">
        <v>216</v>
      </c>
      <c r="I33" s="311">
        <v>530</v>
      </c>
      <c r="K33" s="54"/>
    </row>
    <row r="34" spans="2:14" ht="19.05" customHeight="1" x14ac:dyDescent="0.3">
      <c r="B34" s="325" t="s">
        <v>255</v>
      </c>
      <c r="C34" s="326">
        <v>168</v>
      </c>
      <c r="D34" s="289"/>
      <c r="E34" s="169" t="s">
        <v>219</v>
      </c>
      <c r="F34" s="199" t="s">
        <v>220</v>
      </c>
      <c r="G34" s="289"/>
      <c r="H34" s="328" t="s">
        <v>217</v>
      </c>
      <c r="I34" s="329">
        <v>640</v>
      </c>
      <c r="K34" s="54"/>
    </row>
    <row r="35" spans="2:14" ht="19.05" customHeight="1" x14ac:dyDescent="0.3">
      <c r="B35" s="325" t="s">
        <v>256</v>
      </c>
      <c r="C35" s="326">
        <v>88</v>
      </c>
      <c r="D35" s="289"/>
      <c r="E35" s="306" t="s">
        <v>218</v>
      </c>
      <c r="F35" s="316">
        <v>28</v>
      </c>
      <c r="G35" s="289"/>
      <c r="H35" s="177" t="s">
        <v>115</v>
      </c>
      <c r="I35" s="330" t="s">
        <v>127</v>
      </c>
      <c r="K35" s="54"/>
    </row>
    <row r="36" spans="2:14" ht="19.05" customHeight="1" x14ac:dyDescent="0.3">
      <c r="B36" s="325" t="s">
        <v>257</v>
      </c>
      <c r="C36" s="326">
        <v>88</v>
      </c>
      <c r="D36" s="289"/>
      <c r="E36" s="201" t="s">
        <v>359</v>
      </c>
      <c r="F36" s="202" t="s">
        <v>70</v>
      </c>
      <c r="G36" s="289"/>
      <c r="H36" s="306" t="s">
        <v>346</v>
      </c>
      <c r="I36" s="311">
        <v>63.25</v>
      </c>
      <c r="K36" s="54"/>
    </row>
    <row r="37" spans="2:14" ht="19.05" customHeight="1" x14ac:dyDescent="0.3">
      <c r="B37" s="325" t="s">
        <v>258</v>
      </c>
      <c r="C37" s="326">
        <v>78</v>
      </c>
      <c r="D37" s="289"/>
      <c r="E37" s="306" t="s">
        <v>178</v>
      </c>
      <c r="F37" s="311">
        <v>235.5</v>
      </c>
      <c r="G37" s="289"/>
      <c r="H37" s="306" t="s">
        <v>347</v>
      </c>
      <c r="I37" s="311">
        <v>64</v>
      </c>
      <c r="K37" s="54"/>
    </row>
    <row r="38" spans="2:14" ht="19.05" customHeight="1" x14ac:dyDescent="0.3">
      <c r="B38" s="325" t="s">
        <v>259</v>
      </c>
      <c r="C38" s="326">
        <v>98</v>
      </c>
      <c r="D38" s="289"/>
      <c r="E38" s="306" t="s">
        <v>179</v>
      </c>
      <c r="F38" s="311">
        <v>251.5</v>
      </c>
      <c r="G38" s="289"/>
      <c r="H38" s="306" t="s">
        <v>348</v>
      </c>
      <c r="I38" s="311">
        <v>63.5</v>
      </c>
      <c r="K38" s="54"/>
    </row>
    <row r="39" spans="2:14" ht="33" customHeight="1" x14ac:dyDescent="0.3">
      <c r="B39" s="325" t="s">
        <v>260</v>
      </c>
      <c r="C39" s="326">
        <v>162</v>
      </c>
      <c r="D39" s="289"/>
      <c r="E39" s="306" t="s">
        <v>180</v>
      </c>
      <c r="F39" s="311">
        <v>220</v>
      </c>
      <c r="G39" s="289"/>
      <c r="H39" s="297" t="s">
        <v>349</v>
      </c>
      <c r="I39" s="311">
        <v>56.5</v>
      </c>
      <c r="K39" s="54"/>
    </row>
    <row r="40" spans="2:14" ht="49.2" customHeight="1" x14ac:dyDescent="0.3">
      <c r="B40" s="525" t="s">
        <v>133</v>
      </c>
      <c r="C40" s="526"/>
      <c r="D40" s="289"/>
      <c r="E40" s="306" t="s">
        <v>181</v>
      </c>
      <c r="F40" s="311">
        <v>206.5</v>
      </c>
      <c r="G40" s="289"/>
      <c r="H40" s="177" t="s">
        <v>462</v>
      </c>
      <c r="I40" s="356" t="s">
        <v>70</v>
      </c>
      <c r="K40" s="54"/>
      <c r="N40" s="55"/>
    </row>
    <row r="41" spans="2:14" ht="19.05" customHeight="1" x14ac:dyDescent="0.3">
      <c r="B41" s="178" t="s">
        <v>355</v>
      </c>
      <c r="C41" s="178" t="s">
        <v>70</v>
      </c>
      <c r="D41" s="289"/>
      <c r="E41" s="306" t="s">
        <v>182</v>
      </c>
      <c r="F41" s="311">
        <v>183</v>
      </c>
      <c r="G41" s="289"/>
      <c r="H41" s="297" t="s">
        <v>463</v>
      </c>
      <c r="I41" s="311">
        <v>92</v>
      </c>
      <c r="K41" s="54"/>
    </row>
    <row r="42" spans="2:14" ht="32.4" customHeight="1" x14ac:dyDescent="0.3">
      <c r="B42" s="179" t="s">
        <v>354</v>
      </c>
      <c r="C42" s="180">
        <v>332</v>
      </c>
      <c r="D42" s="289"/>
      <c r="E42" s="306" t="s">
        <v>183</v>
      </c>
      <c r="F42" s="311">
        <v>198</v>
      </c>
      <c r="G42" s="289"/>
      <c r="H42" s="177" t="s">
        <v>357</v>
      </c>
      <c r="I42" s="177" t="s">
        <v>70</v>
      </c>
      <c r="K42" s="54"/>
    </row>
    <row r="43" spans="2:14" ht="19.05" customHeight="1" x14ac:dyDescent="0.3">
      <c r="B43" s="331" t="s">
        <v>368</v>
      </c>
      <c r="C43" s="331">
        <v>250</v>
      </c>
      <c r="D43" s="289"/>
      <c r="E43" s="182" t="s">
        <v>360</v>
      </c>
      <c r="F43" s="170" t="s">
        <v>70</v>
      </c>
      <c r="G43" s="289"/>
      <c r="H43" s="306" t="s">
        <v>350</v>
      </c>
      <c r="I43" s="311">
        <v>69.25</v>
      </c>
      <c r="K43" s="54"/>
    </row>
    <row r="44" spans="2:14" ht="24" customHeight="1" x14ac:dyDescent="0.3">
      <c r="B44" s="179" t="s">
        <v>369</v>
      </c>
      <c r="C44" s="179">
        <v>202</v>
      </c>
      <c r="D44" s="289"/>
      <c r="E44" s="306" t="s">
        <v>184</v>
      </c>
      <c r="F44" s="311">
        <v>332</v>
      </c>
      <c r="G44" s="289"/>
      <c r="H44" s="306" t="s">
        <v>351</v>
      </c>
      <c r="I44" s="311">
        <v>65.25</v>
      </c>
      <c r="K44" s="54"/>
    </row>
    <row r="45" spans="2:14" ht="19.05" customHeight="1" x14ac:dyDescent="0.3">
      <c r="B45" s="178" t="s">
        <v>43</v>
      </c>
      <c r="C45" s="178" t="s">
        <v>356</v>
      </c>
      <c r="D45" s="289"/>
      <c r="E45" s="306" t="s">
        <v>185</v>
      </c>
      <c r="F45" s="311">
        <v>339</v>
      </c>
      <c r="G45" s="289"/>
      <c r="H45" s="304" t="s">
        <v>352</v>
      </c>
      <c r="I45" s="304">
        <v>64.5</v>
      </c>
      <c r="K45" s="54"/>
    </row>
    <row r="46" spans="2:14" ht="65.400000000000006" customHeight="1" x14ac:dyDescent="0.3">
      <c r="B46" s="179" t="s">
        <v>253</v>
      </c>
      <c r="C46" s="180">
        <v>248</v>
      </c>
      <c r="D46" s="289"/>
      <c r="E46" s="169" t="s">
        <v>361</v>
      </c>
      <c r="F46" s="169" t="s">
        <v>70</v>
      </c>
      <c r="G46" s="289"/>
      <c r="H46" s="184" t="s">
        <v>366</v>
      </c>
      <c r="I46" s="184" t="s">
        <v>70</v>
      </c>
      <c r="K46" s="54"/>
    </row>
    <row r="47" spans="2:14" ht="23.4" customHeight="1" x14ac:dyDescent="0.3">
      <c r="B47" s="183" t="s">
        <v>255</v>
      </c>
      <c r="C47" s="332">
        <v>708</v>
      </c>
      <c r="D47" s="289"/>
      <c r="E47" s="306" t="s">
        <v>186</v>
      </c>
      <c r="F47" s="311">
        <v>217</v>
      </c>
      <c r="G47" s="289"/>
      <c r="H47" s="185" t="s">
        <v>264</v>
      </c>
      <c r="I47" s="186">
        <v>109</v>
      </c>
      <c r="K47" s="54"/>
    </row>
    <row r="48" spans="2:14" ht="19.05" customHeight="1" x14ac:dyDescent="0.3">
      <c r="B48" s="179" t="s">
        <v>261</v>
      </c>
      <c r="C48" s="180">
        <v>320</v>
      </c>
      <c r="D48" s="289"/>
      <c r="E48" s="306" t="s">
        <v>187</v>
      </c>
      <c r="F48" s="311">
        <v>223</v>
      </c>
      <c r="G48" s="289"/>
      <c r="H48" s="185" t="s">
        <v>265</v>
      </c>
      <c r="I48" s="186">
        <v>165</v>
      </c>
      <c r="K48" s="54"/>
    </row>
    <row r="49" spans="2:11" ht="19.05" customHeight="1" x14ac:dyDescent="0.3">
      <c r="B49" s="178" t="s">
        <v>363</v>
      </c>
      <c r="C49" s="178" t="s">
        <v>70</v>
      </c>
      <c r="D49" s="289"/>
      <c r="E49" s="306" t="s">
        <v>188</v>
      </c>
      <c r="F49" s="311">
        <v>312</v>
      </c>
      <c r="G49" s="290"/>
      <c r="H49" s="185" t="s">
        <v>266</v>
      </c>
      <c r="I49" s="186">
        <v>103</v>
      </c>
      <c r="K49" s="54"/>
    </row>
    <row r="50" spans="2:11" ht="19.05" customHeight="1" x14ac:dyDescent="0.3">
      <c r="B50" s="179" t="s">
        <v>157</v>
      </c>
      <c r="C50" s="180">
        <v>170</v>
      </c>
      <c r="D50" s="289"/>
      <c r="E50" s="306" t="s">
        <v>189</v>
      </c>
      <c r="F50" s="311">
        <v>324</v>
      </c>
      <c r="G50" s="289"/>
      <c r="H50" s="185" t="s">
        <v>267</v>
      </c>
      <c r="I50" s="186">
        <v>90</v>
      </c>
      <c r="K50" s="54"/>
    </row>
    <row r="51" spans="2:11" ht="19.05" customHeight="1" x14ac:dyDescent="0.3">
      <c r="B51" s="180" t="s">
        <v>158</v>
      </c>
      <c r="C51" s="180">
        <v>248</v>
      </c>
      <c r="D51" s="289"/>
      <c r="E51" s="328" t="s">
        <v>190</v>
      </c>
      <c r="F51" s="329">
        <v>305</v>
      </c>
      <c r="G51" s="289"/>
      <c r="H51" s="185" t="s">
        <v>268</v>
      </c>
      <c r="I51" s="186">
        <v>105</v>
      </c>
      <c r="K51" s="54"/>
    </row>
    <row r="52" spans="2:11" ht="19.05" customHeight="1" x14ac:dyDescent="0.3">
      <c r="B52" s="180" t="s">
        <v>159</v>
      </c>
      <c r="C52" s="180">
        <v>254</v>
      </c>
      <c r="D52" s="289"/>
      <c r="E52" s="328" t="s">
        <v>494</v>
      </c>
      <c r="F52" s="329">
        <v>287</v>
      </c>
      <c r="G52" s="289"/>
      <c r="H52" s="188" t="s">
        <v>269</v>
      </c>
      <c r="I52" s="189">
        <v>98</v>
      </c>
      <c r="K52" s="54"/>
    </row>
    <row r="53" spans="2:11" ht="19.05" customHeight="1" x14ac:dyDescent="0.3">
      <c r="B53" s="180" t="s">
        <v>160</v>
      </c>
      <c r="C53" s="180">
        <v>154</v>
      </c>
      <c r="D53" s="289"/>
      <c r="E53" s="328" t="s">
        <v>495</v>
      </c>
      <c r="F53" s="329">
        <v>319</v>
      </c>
      <c r="G53" s="289"/>
      <c r="H53" s="190" t="s">
        <v>270</v>
      </c>
      <c r="I53" s="186">
        <v>290</v>
      </c>
      <c r="K53" s="54"/>
    </row>
    <row r="54" spans="2:11" ht="33.6" customHeight="1" x14ac:dyDescent="0.3">
      <c r="B54" s="180" t="s">
        <v>161</v>
      </c>
      <c r="C54" s="180">
        <v>216</v>
      </c>
      <c r="D54" s="289"/>
      <c r="E54" s="187" t="s">
        <v>130</v>
      </c>
      <c r="F54" s="200" t="s">
        <v>131</v>
      </c>
      <c r="G54" s="289"/>
      <c r="H54" s="185" t="s">
        <v>271</v>
      </c>
      <c r="I54" s="186">
        <v>360</v>
      </c>
      <c r="K54" s="54"/>
    </row>
    <row r="55" spans="2:11" ht="24" customHeight="1" x14ac:dyDescent="0.3">
      <c r="B55" s="180" t="s">
        <v>162</v>
      </c>
      <c r="C55" s="180">
        <v>200</v>
      </c>
      <c r="D55" s="289"/>
      <c r="E55" s="306" t="s">
        <v>336</v>
      </c>
      <c r="F55" s="311">
        <v>284</v>
      </c>
      <c r="G55" s="289"/>
      <c r="K55" s="54"/>
    </row>
    <row r="56" spans="2:11" ht="34.799999999999997" customHeight="1" x14ac:dyDescent="0.3">
      <c r="B56" s="181" t="s">
        <v>126</v>
      </c>
      <c r="C56" s="181" t="s">
        <v>70</v>
      </c>
      <c r="D56" s="289"/>
      <c r="E56" s="306" t="s">
        <v>337</v>
      </c>
      <c r="F56" s="311">
        <v>272.5</v>
      </c>
      <c r="G56" s="289"/>
      <c r="K56" s="54"/>
    </row>
    <row r="57" spans="2:11" ht="19.05" customHeight="1" x14ac:dyDescent="0.3">
      <c r="B57" s="179" t="s">
        <v>163</v>
      </c>
      <c r="C57" s="180">
        <v>224</v>
      </c>
      <c r="D57" s="289"/>
      <c r="E57" s="169" t="s">
        <v>121</v>
      </c>
      <c r="F57" s="170" t="s">
        <v>70</v>
      </c>
      <c r="G57" s="289"/>
      <c r="K57" s="54"/>
    </row>
    <row r="58" spans="2:11" ht="19.05" customHeight="1" x14ac:dyDescent="0.3">
      <c r="B58" s="179" t="s">
        <v>164</v>
      </c>
      <c r="C58" s="180">
        <v>216</v>
      </c>
      <c r="D58" s="289"/>
      <c r="E58" s="297" t="s">
        <v>338</v>
      </c>
      <c r="F58" s="298">
        <v>64</v>
      </c>
      <c r="G58" s="289"/>
      <c r="K58" s="54"/>
    </row>
    <row r="59" spans="2:11" ht="24.6" customHeight="1" x14ac:dyDescent="0.3">
      <c r="B59" s="179" t="s">
        <v>165</v>
      </c>
      <c r="C59" s="180">
        <v>300</v>
      </c>
      <c r="D59" s="289"/>
      <c r="E59" s="301" t="s">
        <v>339</v>
      </c>
      <c r="F59" s="301">
        <v>61.63</v>
      </c>
      <c r="G59" s="289"/>
      <c r="K59" s="54"/>
    </row>
    <row r="60" spans="2:11" ht="19.05" customHeight="1" x14ac:dyDescent="0.3">
      <c r="B60" s="179" t="s">
        <v>166</v>
      </c>
      <c r="C60" s="180">
        <v>212</v>
      </c>
      <c r="D60" s="289"/>
      <c r="E60" s="304" t="s">
        <v>340</v>
      </c>
      <c r="F60" s="305">
        <v>59.63</v>
      </c>
      <c r="G60" s="289"/>
      <c r="K60" s="54"/>
    </row>
    <row r="61" spans="2:11" ht="19.05" customHeight="1" x14ac:dyDescent="0.3">
      <c r="B61" s="181" t="s">
        <v>263</v>
      </c>
      <c r="C61" s="181" t="s">
        <v>70</v>
      </c>
      <c r="D61" s="289"/>
      <c r="E61" s="169" t="s">
        <v>362</v>
      </c>
      <c r="F61" s="169" t="s">
        <v>70</v>
      </c>
      <c r="G61" s="289"/>
      <c r="K61" s="54"/>
    </row>
    <row r="62" spans="2:11" ht="24.6" customHeight="1" x14ac:dyDescent="0.3">
      <c r="B62" s="179" t="s">
        <v>262</v>
      </c>
      <c r="C62" s="179">
        <v>152</v>
      </c>
      <c r="D62" s="289"/>
      <c r="E62" s="306" t="s">
        <v>341</v>
      </c>
      <c r="F62" s="306">
        <v>62.63</v>
      </c>
      <c r="G62" s="289"/>
      <c r="H62" s="289"/>
      <c r="I62" s="289"/>
    </row>
    <row r="63" spans="2:11" ht="20.399999999999999" customHeight="1" x14ac:dyDescent="0.3">
      <c r="D63" s="357"/>
      <c r="E63" s="306" t="s">
        <v>342</v>
      </c>
      <c r="F63" s="306">
        <v>58.38</v>
      </c>
      <c r="G63" s="357"/>
      <c r="H63" s="357"/>
      <c r="I63" s="357"/>
    </row>
    <row r="64" spans="2:11" x14ac:dyDescent="0.3">
      <c r="D64" s="357"/>
      <c r="E64" s="357"/>
      <c r="F64" s="357"/>
      <c r="G64" s="357"/>
      <c r="H64" s="357"/>
      <c r="I64" s="357"/>
    </row>
  </sheetData>
  <mergeCells count="9">
    <mergeCell ref="E10:F10"/>
    <mergeCell ref="B40:C40"/>
    <mergeCell ref="B29:C29"/>
    <mergeCell ref="B31:C31"/>
    <mergeCell ref="B1:C1"/>
    <mergeCell ref="B2:C2"/>
    <mergeCell ref="E2:F3"/>
    <mergeCell ref="E11:F11"/>
    <mergeCell ref="B22:C22"/>
  </mergeCells>
  <printOptions horizontalCentered="1"/>
  <pageMargins left="0.39370078740157483" right="0.39370078740157483" top="0.78740157480314965" bottom="0.78740157480314965" header="0.31496062992125984" footer="0.31496062992125984"/>
  <pageSetup paperSize="9" fitToWidth="0" orientation="portrait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dimension ref="A1:AX38"/>
  <sheetViews>
    <sheetView zoomScaleNormal="100" workbookViewId="0">
      <pane xSplit="1" topLeftCell="B1" activePane="topRight" state="frozen"/>
      <selection sqref="A1:C1"/>
      <selection pane="topRight" activeCell="E5" sqref="E5:E28"/>
    </sheetView>
  </sheetViews>
  <sheetFormatPr defaultRowHeight="14.4" x14ac:dyDescent="0.3"/>
  <cols>
    <col min="1" max="1" width="22.88671875" style="115" customWidth="1"/>
    <col min="2" max="9" width="5.5546875" style="115" customWidth="1"/>
    <col min="10" max="10" width="6.44140625" style="115" customWidth="1"/>
    <col min="11" max="11" width="6.5546875" style="115" customWidth="1"/>
    <col min="12" max="13" width="7.5546875" style="115" customWidth="1"/>
    <col min="14" max="14" width="7" style="115" customWidth="1"/>
    <col min="15" max="15" width="6.109375" style="115" customWidth="1"/>
    <col min="16" max="17" width="5.5546875" style="115" hidden="1" customWidth="1"/>
    <col min="18" max="18" width="6.5546875" style="115" customWidth="1"/>
    <col min="19" max="19" width="7.44140625" style="115" customWidth="1"/>
    <col min="20" max="20" width="8.88671875" style="115"/>
    <col min="22" max="23" width="9.109375" hidden="1" customWidth="1"/>
    <col min="24" max="29" width="5.6640625" style="9" hidden="1" customWidth="1"/>
    <col min="30" max="30" width="5.6640625" hidden="1" customWidth="1"/>
    <col min="31" max="31" width="9.109375" hidden="1" customWidth="1"/>
    <col min="32" max="37" width="5.6640625" style="9" hidden="1" customWidth="1"/>
    <col min="38" max="38" width="5.6640625" hidden="1" customWidth="1"/>
    <col min="39" max="39" width="1.33203125" hidden="1" customWidth="1"/>
    <col min="40" max="41" width="16.33203125" hidden="1" customWidth="1"/>
    <col min="42" max="42" width="24" hidden="1" customWidth="1"/>
    <col min="43" max="50" width="9.109375" hidden="1" customWidth="1"/>
    <col min="51" max="51" width="9.109375" customWidth="1"/>
  </cols>
  <sheetData>
    <row r="1" spans="1:50" ht="16.8" thickBot="1" x14ac:dyDescent="0.45">
      <c r="A1" s="69" t="s">
        <v>516</v>
      </c>
      <c r="F1" s="114"/>
      <c r="N1" s="147"/>
      <c r="O1" s="148"/>
      <c r="X1" s="8"/>
      <c r="AF1" s="8"/>
    </row>
    <row r="2" spans="1:50" ht="92.25" customHeight="1" x14ac:dyDescent="0.3">
      <c r="A2" s="545" t="s">
        <v>53</v>
      </c>
      <c r="B2" s="548" t="s">
        <v>54</v>
      </c>
      <c r="C2" s="540" t="s">
        <v>123</v>
      </c>
      <c r="D2" s="540" t="s">
        <v>55</v>
      </c>
      <c r="E2" s="540" t="s">
        <v>56</v>
      </c>
      <c r="F2" s="540" t="s">
        <v>57</v>
      </c>
      <c r="G2" s="540" t="s">
        <v>58</v>
      </c>
      <c r="H2" s="540" t="s">
        <v>59</v>
      </c>
      <c r="I2" s="540" t="s">
        <v>124</v>
      </c>
      <c r="J2" s="540" t="s">
        <v>60</v>
      </c>
      <c r="K2" s="540" t="s">
        <v>61</v>
      </c>
      <c r="L2" s="540" t="s">
        <v>62</v>
      </c>
      <c r="M2" s="540" t="s">
        <v>370</v>
      </c>
      <c r="N2" s="540" t="s">
        <v>310</v>
      </c>
      <c r="O2" s="540" t="s">
        <v>63</v>
      </c>
      <c r="P2" s="117"/>
      <c r="Q2" s="117"/>
      <c r="R2" s="540" t="s">
        <v>64</v>
      </c>
      <c r="S2" s="554" t="s">
        <v>65</v>
      </c>
      <c r="T2" s="540" t="s">
        <v>464</v>
      </c>
      <c r="U2" s="6"/>
      <c r="X2" s="550" t="s">
        <v>66</v>
      </c>
      <c r="Y2" s="551"/>
      <c r="Z2" s="551"/>
      <c r="AA2" s="551"/>
      <c r="AB2" s="551"/>
      <c r="AC2" s="551"/>
      <c r="AD2" s="551"/>
      <c r="AF2" s="550" t="s">
        <v>66</v>
      </c>
      <c r="AG2" s="551"/>
      <c r="AH2" s="551"/>
      <c r="AI2" s="551"/>
      <c r="AJ2" s="551"/>
      <c r="AK2" s="551"/>
      <c r="AL2" s="551"/>
    </row>
    <row r="3" spans="1:50" ht="16.5" customHeight="1" x14ac:dyDescent="0.3">
      <c r="A3" s="546"/>
      <c r="B3" s="549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118" t="s">
        <v>67</v>
      </c>
      <c r="Q3" s="118" t="s">
        <v>68</v>
      </c>
      <c r="R3" s="541"/>
      <c r="S3" s="555"/>
      <c r="T3" s="541"/>
      <c r="U3" s="6"/>
      <c r="X3" s="550"/>
      <c r="Y3" s="551"/>
      <c r="Z3" s="551"/>
      <c r="AA3" s="551"/>
      <c r="AB3" s="551"/>
      <c r="AC3" s="551"/>
      <c r="AD3" s="551"/>
      <c r="AF3" s="550"/>
      <c r="AG3" s="551"/>
      <c r="AH3" s="551"/>
      <c r="AI3" s="551"/>
      <c r="AJ3" s="551"/>
      <c r="AK3" s="551"/>
      <c r="AL3" s="551"/>
    </row>
    <row r="4" spans="1:50" ht="16.5" customHeight="1" thickBot="1" x14ac:dyDescent="0.35">
      <c r="A4" s="547"/>
      <c r="B4" s="131" t="s">
        <v>69</v>
      </c>
      <c r="C4" s="132" t="s">
        <v>69</v>
      </c>
      <c r="D4" s="132" t="s">
        <v>69</v>
      </c>
      <c r="E4" s="132" t="s">
        <v>69</v>
      </c>
      <c r="F4" s="132" t="s">
        <v>69</v>
      </c>
      <c r="G4" s="132" t="s">
        <v>69</v>
      </c>
      <c r="H4" s="132" t="s">
        <v>69</v>
      </c>
      <c r="I4" s="132" t="s">
        <v>69</v>
      </c>
      <c r="J4" s="132" t="s">
        <v>69</v>
      </c>
      <c r="K4" s="133" t="s">
        <v>70</v>
      </c>
      <c r="L4" s="133" t="s">
        <v>69</v>
      </c>
      <c r="M4" s="133" t="s">
        <v>69</v>
      </c>
      <c r="N4" s="133" t="s">
        <v>69</v>
      </c>
      <c r="O4" s="133" t="s">
        <v>70</v>
      </c>
      <c r="P4" s="134"/>
      <c r="Q4" s="134"/>
      <c r="R4" s="135" t="s">
        <v>70</v>
      </c>
      <c r="S4" s="135" t="s">
        <v>70</v>
      </c>
      <c r="T4" s="133" t="s">
        <v>70</v>
      </c>
      <c r="U4" s="6"/>
      <c r="X4" s="10" t="s">
        <v>71</v>
      </c>
      <c r="Y4" s="11" t="s">
        <v>72</v>
      </c>
      <c r="Z4" s="11" t="s">
        <v>73</v>
      </c>
      <c r="AA4" s="11" t="s">
        <v>67</v>
      </c>
      <c r="AB4" s="11" t="s">
        <v>68</v>
      </c>
      <c r="AC4" s="11" t="s">
        <v>74</v>
      </c>
      <c r="AD4" s="11" t="s">
        <v>75</v>
      </c>
      <c r="AF4" s="10" t="s">
        <v>71</v>
      </c>
      <c r="AG4" s="11" t="s">
        <v>72</v>
      </c>
      <c r="AH4" s="11" t="s">
        <v>73</v>
      </c>
      <c r="AI4" s="11" t="s">
        <v>67</v>
      </c>
      <c r="AJ4" s="11" t="s">
        <v>68</v>
      </c>
      <c r="AK4" s="11" t="s">
        <v>74</v>
      </c>
      <c r="AL4" s="11" t="s">
        <v>75</v>
      </c>
      <c r="AN4" s="12" t="s">
        <v>76</v>
      </c>
      <c r="AO4" s="9"/>
    </row>
    <row r="5" spans="1:50" ht="14.4" customHeight="1" x14ac:dyDescent="0.3">
      <c r="A5" s="158" t="s">
        <v>77</v>
      </c>
      <c r="B5" s="159">
        <v>520</v>
      </c>
      <c r="C5" s="160">
        <v>510</v>
      </c>
      <c r="D5" s="160"/>
      <c r="E5" s="542" t="s">
        <v>334</v>
      </c>
      <c r="F5" s="160"/>
      <c r="G5" s="160"/>
      <c r="H5" s="542" t="s">
        <v>334</v>
      </c>
      <c r="I5" s="160">
        <v>605</v>
      </c>
      <c r="J5" s="160"/>
      <c r="K5" s="160"/>
      <c r="L5" s="160">
        <v>560</v>
      </c>
      <c r="M5" s="160">
        <v>560</v>
      </c>
      <c r="N5" s="333">
        <v>450</v>
      </c>
      <c r="O5" s="333">
        <v>500</v>
      </c>
      <c r="P5" s="164"/>
      <c r="Q5" s="165"/>
      <c r="R5" s="542" t="s">
        <v>334</v>
      </c>
      <c r="S5" s="334"/>
      <c r="T5" s="333">
        <v>550</v>
      </c>
      <c r="U5" s="13"/>
      <c r="V5" s="552" t="e">
        <f>+AVERAGE(#REF!)</f>
        <v>#REF!</v>
      </c>
      <c r="W5" s="14">
        <f t="shared" ref="W5:W17" si="0">IF(SUM(B5:O5)&lt;&gt;0,AVERAGE(B5:O5),0)</f>
        <v>529.28571428571433</v>
      </c>
      <c r="X5" s="15">
        <v>0.46</v>
      </c>
      <c r="Y5" s="16"/>
      <c r="Z5" s="16"/>
      <c r="AA5" s="16"/>
      <c r="AB5" s="16"/>
      <c r="AC5" s="16"/>
      <c r="AD5" s="16"/>
      <c r="AF5" s="17">
        <f>IF(X5&gt;0,100*X5,"")</f>
        <v>46</v>
      </c>
      <c r="AG5" s="17" t="str">
        <f t="shared" ref="AG5:AL16" si="1">IF(Y5&gt;0,100*Y5,"")</f>
        <v/>
      </c>
      <c r="AH5" s="17" t="str">
        <f t="shared" si="1"/>
        <v/>
      </c>
      <c r="AI5" s="17" t="str">
        <f t="shared" si="1"/>
        <v/>
      </c>
      <c r="AJ5" s="17" t="str">
        <f t="shared" si="1"/>
        <v/>
      </c>
      <c r="AK5" s="17" t="str">
        <f t="shared" si="1"/>
        <v/>
      </c>
      <c r="AL5" s="17" t="str">
        <f t="shared" si="1"/>
        <v/>
      </c>
    </row>
    <row r="6" spans="1:50" x14ac:dyDescent="0.3">
      <c r="A6" s="161" t="s">
        <v>78</v>
      </c>
      <c r="B6" s="162">
        <v>420</v>
      </c>
      <c r="C6" s="163">
        <v>420</v>
      </c>
      <c r="D6" s="163">
        <v>445</v>
      </c>
      <c r="E6" s="543"/>
      <c r="F6" s="163">
        <v>490</v>
      </c>
      <c r="G6" s="163">
        <v>450</v>
      </c>
      <c r="H6" s="543"/>
      <c r="I6" s="163">
        <v>560</v>
      </c>
      <c r="J6" s="163">
        <v>450</v>
      </c>
      <c r="K6" s="163"/>
      <c r="L6" s="163">
        <v>443</v>
      </c>
      <c r="M6" s="163">
        <v>443</v>
      </c>
      <c r="N6" s="334">
        <v>320</v>
      </c>
      <c r="O6" s="334">
        <v>434.5</v>
      </c>
      <c r="P6" s="166"/>
      <c r="Q6" s="167"/>
      <c r="R6" s="543"/>
      <c r="S6" s="334"/>
      <c r="T6" s="334">
        <v>440</v>
      </c>
      <c r="U6" s="6"/>
      <c r="V6" s="553"/>
      <c r="W6" s="14">
        <f t="shared" si="0"/>
        <v>443.22727272727275</v>
      </c>
      <c r="X6" s="15">
        <v>0.32</v>
      </c>
      <c r="Y6" s="16"/>
      <c r="Z6" s="16"/>
      <c r="AA6" s="16"/>
      <c r="AB6" s="16"/>
      <c r="AC6" s="16"/>
      <c r="AD6" s="16"/>
      <c r="AF6" s="17">
        <f t="shared" ref="AF6:AL28" si="2">IF(X6&gt;0,100*X6,"")</f>
        <v>32</v>
      </c>
      <c r="AG6" s="17" t="str">
        <f t="shared" si="1"/>
        <v/>
      </c>
      <c r="AH6" s="17" t="str">
        <f t="shared" si="1"/>
        <v/>
      </c>
      <c r="AI6" s="17" t="str">
        <f t="shared" si="1"/>
        <v/>
      </c>
      <c r="AJ6" s="17" t="str">
        <f t="shared" si="1"/>
        <v/>
      </c>
      <c r="AK6" s="17" t="str">
        <f t="shared" si="1"/>
        <v/>
      </c>
      <c r="AL6" s="17" t="str">
        <f t="shared" si="1"/>
        <v/>
      </c>
    </row>
    <row r="7" spans="1:50" x14ac:dyDescent="0.3">
      <c r="A7" s="161" t="s">
        <v>79</v>
      </c>
      <c r="B7" s="162">
        <v>280</v>
      </c>
      <c r="C7" s="163">
        <v>281</v>
      </c>
      <c r="D7" s="163">
        <v>400</v>
      </c>
      <c r="E7" s="543"/>
      <c r="F7" s="163"/>
      <c r="G7" s="163"/>
      <c r="H7" s="543"/>
      <c r="I7" s="163"/>
      <c r="J7" s="163"/>
      <c r="K7" s="163"/>
      <c r="L7" s="163">
        <v>380</v>
      </c>
      <c r="M7" s="163">
        <v>380</v>
      </c>
      <c r="N7" s="334">
        <v>310</v>
      </c>
      <c r="O7" s="334">
        <v>390</v>
      </c>
      <c r="P7" s="168"/>
      <c r="Q7" s="168"/>
      <c r="R7" s="543"/>
      <c r="S7" s="334"/>
      <c r="T7" s="334">
        <v>420</v>
      </c>
      <c r="U7" s="6"/>
      <c r="W7" s="14">
        <f t="shared" si="0"/>
        <v>345.85714285714283</v>
      </c>
      <c r="X7" s="15">
        <v>0.27</v>
      </c>
      <c r="Y7" s="16"/>
      <c r="Z7" s="16"/>
      <c r="AA7" s="16">
        <v>0.02</v>
      </c>
      <c r="AB7" s="16">
        <v>0.04</v>
      </c>
      <c r="AC7" s="16"/>
      <c r="AD7" s="16"/>
      <c r="AF7" s="17">
        <f t="shared" si="2"/>
        <v>27</v>
      </c>
      <c r="AG7" s="17" t="str">
        <f t="shared" si="1"/>
        <v/>
      </c>
      <c r="AH7" s="17" t="str">
        <f t="shared" si="1"/>
        <v/>
      </c>
      <c r="AI7" s="17">
        <f t="shared" si="1"/>
        <v>2</v>
      </c>
      <c r="AJ7" s="17">
        <f t="shared" si="1"/>
        <v>4</v>
      </c>
      <c r="AK7" s="17" t="str">
        <f t="shared" si="1"/>
        <v/>
      </c>
      <c r="AL7" s="17" t="str">
        <f t="shared" si="1"/>
        <v/>
      </c>
    </row>
    <row r="8" spans="1:50" s="107" customFormat="1" x14ac:dyDescent="0.3">
      <c r="A8" s="161" t="s">
        <v>513</v>
      </c>
      <c r="B8" s="162">
        <v>390</v>
      </c>
      <c r="C8" s="163">
        <v>385</v>
      </c>
      <c r="D8" s="163"/>
      <c r="E8" s="543"/>
      <c r="F8" s="163"/>
      <c r="G8" s="163"/>
      <c r="H8" s="543"/>
      <c r="I8" s="163"/>
      <c r="J8" s="163"/>
      <c r="K8" s="163"/>
      <c r="L8" s="163"/>
      <c r="M8" s="163"/>
      <c r="N8" s="334"/>
      <c r="O8" s="334"/>
      <c r="P8" s="168"/>
      <c r="Q8" s="168"/>
      <c r="R8" s="543"/>
      <c r="S8" s="334"/>
      <c r="T8" s="334"/>
      <c r="U8" s="108"/>
      <c r="W8" s="109"/>
      <c r="X8" s="110"/>
      <c r="Y8" s="111"/>
      <c r="Z8" s="111"/>
      <c r="AA8" s="111"/>
      <c r="AB8" s="111"/>
      <c r="AC8" s="111"/>
      <c r="AD8" s="111"/>
      <c r="AF8" s="112"/>
      <c r="AG8" s="112"/>
      <c r="AH8" s="112"/>
      <c r="AI8" s="112"/>
      <c r="AJ8" s="112"/>
      <c r="AK8" s="112"/>
      <c r="AL8" s="112"/>
    </row>
    <row r="9" spans="1:50" x14ac:dyDescent="0.3">
      <c r="A9" s="161" t="s">
        <v>80</v>
      </c>
      <c r="B9" s="162"/>
      <c r="C9" s="163"/>
      <c r="D9" s="163"/>
      <c r="E9" s="543"/>
      <c r="F9" s="163"/>
      <c r="G9" s="163"/>
      <c r="H9" s="543"/>
      <c r="I9" s="163"/>
      <c r="J9" s="163">
        <v>360</v>
      </c>
      <c r="K9" s="163"/>
      <c r="L9" s="163">
        <v>359</v>
      </c>
      <c r="M9" s="163">
        <v>359</v>
      </c>
      <c r="N9" s="334"/>
      <c r="O9" s="334"/>
      <c r="P9" s="168"/>
      <c r="Q9" s="168"/>
      <c r="R9" s="543"/>
      <c r="S9" s="334"/>
      <c r="T9" s="334"/>
      <c r="U9" s="6"/>
      <c r="W9" s="14">
        <f t="shared" si="0"/>
        <v>359.33333333333331</v>
      </c>
      <c r="X9" s="15">
        <v>0.21</v>
      </c>
      <c r="Y9" s="16"/>
      <c r="Z9" s="16"/>
      <c r="AA9" s="16"/>
      <c r="AB9" s="16"/>
      <c r="AC9" s="16">
        <v>0.24</v>
      </c>
      <c r="AD9" s="16"/>
      <c r="AF9" s="17">
        <f t="shared" si="2"/>
        <v>21</v>
      </c>
      <c r="AG9" s="17" t="str">
        <f t="shared" si="1"/>
        <v/>
      </c>
      <c r="AH9" s="17" t="str">
        <f t="shared" si="1"/>
        <v/>
      </c>
      <c r="AI9" s="17" t="str">
        <f t="shared" si="1"/>
        <v/>
      </c>
      <c r="AJ9" s="17" t="str">
        <f t="shared" si="1"/>
        <v/>
      </c>
      <c r="AK9" s="17">
        <f t="shared" si="1"/>
        <v>24</v>
      </c>
      <c r="AL9" s="17" t="str">
        <f t="shared" si="1"/>
        <v/>
      </c>
    </row>
    <row r="10" spans="1:50" ht="15" thickBot="1" x14ac:dyDescent="0.35">
      <c r="A10" s="154" t="s">
        <v>81</v>
      </c>
      <c r="B10" s="155">
        <v>300</v>
      </c>
      <c r="C10" s="156">
        <v>295</v>
      </c>
      <c r="D10" s="156"/>
      <c r="E10" s="543"/>
      <c r="F10" s="156">
        <v>245</v>
      </c>
      <c r="G10" s="156"/>
      <c r="H10" s="543"/>
      <c r="I10" s="156"/>
      <c r="J10" s="156">
        <v>245</v>
      </c>
      <c r="K10" s="156"/>
      <c r="L10" s="156"/>
      <c r="M10" s="156"/>
      <c r="N10" s="157"/>
      <c r="O10" s="157">
        <v>265</v>
      </c>
      <c r="P10" s="146"/>
      <c r="Q10" s="146"/>
      <c r="R10" s="543"/>
      <c r="S10" s="157"/>
      <c r="T10" s="157"/>
      <c r="U10" s="6"/>
      <c r="V10" s="19" t="e">
        <f>+#REF!</f>
        <v>#REF!</v>
      </c>
      <c r="W10" s="14">
        <f t="shared" si="0"/>
        <v>270</v>
      </c>
      <c r="X10" s="20"/>
      <c r="Y10" s="21">
        <v>0.4</v>
      </c>
      <c r="Z10" s="21"/>
      <c r="AA10" s="21"/>
      <c r="AB10" s="21"/>
      <c r="AC10" s="21"/>
      <c r="AD10" s="21"/>
      <c r="AF10" s="22" t="str">
        <f t="shared" si="2"/>
        <v/>
      </c>
      <c r="AG10" s="22">
        <f t="shared" si="1"/>
        <v>40</v>
      </c>
      <c r="AH10" s="22" t="str">
        <f t="shared" si="1"/>
        <v/>
      </c>
      <c r="AI10" s="22" t="str">
        <f t="shared" si="1"/>
        <v/>
      </c>
      <c r="AJ10" s="22" t="str">
        <f t="shared" si="1"/>
        <v/>
      </c>
      <c r="AK10" s="22" t="str">
        <f t="shared" si="1"/>
        <v/>
      </c>
      <c r="AL10" s="22" t="str">
        <f t="shared" si="1"/>
        <v/>
      </c>
    </row>
    <row r="11" spans="1:50" x14ac:dyDescent="0.3">
      <c r="A11" s="149" t="s">
        <v>82</v>
      </c>
      <c r="B11" s="150">
        <v>140</v>
      </c>
      <c r="C11" s="151">
        <v>140</v>
      </c>
      <c r="D11" s="151"/>
      <c r="E11" s="543"/>
      <c r="F11" s="151"/>
      <c r="G11" s="151"/>
      <c r="H11" s="543"/>
      <c r="I11" s="151"/>
      <c r="J11" s="151"/>
      <c r="K11" s="151"/>
      <c r="L11" s="151">
        <v>128</v>
      </c>
      <c r="M11" s="151">
        <v>142</v>
      </c>
      <c r="N11" s="152">
        <v>215</v>
      </c>
      <c r="O11" s="152"/>
      <c r="P11" s="153"/>
      <c r="Q11" s="153"/>
      <c r="R11" s="543"/>
      <c r="S11" s="152"/>
      <c r="T11" s="152"/>
      <c r="U11" s="6"/>
      <c r="W11" s="14">
        <f t="shared" si="0"/>
        <v>153</v>
      </c>
      <c r="X11" s="23"/>
      <c r="Y11" s="24"/>
      <c r="Z11" s="24"/>
      <c r="AA11" s="24"/>
      <c r="AB11" s="24">
        <v>0.21</v>
      </c>
      <c r="AC11" s="24">
        <v>0.3</v>
      </c>
      <c r="AD11" s="24"/>
      <c r="AF11" s="25" t="str">
        <f t="shared" si="2"/>
        <v/>
      </c>
      <c r="AG11" s="25" t="str">
        <f t="shared" si="1"/>
        <v/>
      </c>
      <c r="AH11" s="25" t="str">
        <f t="shared" si="1"/>
        <v/>
      </c>
      <c r="AI11" s="25" t="str">
        <f t="shared" si="1"/>
        <v/>
      </c>
      <c r="AJ11" s="25">
        <f t="shared" si="1"/>
        <v>21</v>
      </c>
      <c r="AK11" s="25">
        <f t="shared" si="1"/>
        <v>30</v>
      </c>
      <c r="AL11" s="25" t="str">
        <f t="shared" si="1"/>
        <v/>
      </c>
      <c r="AQ11" s="26" t="s">
        <v>83</v>
      </c>
      <c r="AR11" s="27"/>
      <c r="AS11" s="28" t="s">
        <v>71</v>
      </c>
      <c r="AT11" s="28" t="s">
        <v>72</v>
      </c>
      <c r="AU11" s="28" t="s">
        <v>73</v>
      </c>
      <c r="AV11" s="28" t="s">
        <v>68</v>
      </c>
      <c r="AW11" s="28" t="s">
        <v>67</v>
      </c>
      <c r="AX11" s="28" t="s">
        <v>74</v>
      </c>
    </row>
    <row r="12" spans="1:50" s="46" customFormat="1" x14ac:dyDescent="0.3">
      <c r="A12" s="92" t="s">
        <v>476</v>
      </c>
      <c r="B12" s="93">
        <v>320</v>
      </c>
      <c r="C12" s="94">
        <v>320</v>
      </c>
      <c r="D12" s="94">
        <v>330</v>
      </c>
      <c r="E12" s="543"/>
      <c r="F12" s="94"/>
      <c r="G12" s="94"/>
      <c r="H12" s="543"/>
      <c r="I12" s="94"/>
      <c r="J12" s="94"/>
      <c r="K12" s="94"/>
      <c r="L12" s="94"/>
      <c r="M12" s="94"/>
      <c r="N12" s="95"/>
      <c r="O12" s="95"/>
      <c r="P12" s="153"/>
      <c r="Q12" s="153"/>
      <c r="R12" s="543"/>
      <c r="S12" s="95"/>
      <c r="T12" s="95"/>
      <c r="U12" s="44"/>
      <c r="W12" s="47"/>
      <c r="X12" s="23"/>
      <c r="Y12" s="24"/>
      <c r="Z12" s="24"/>
      <c r="AA12" s="24"/>
      <c r="AB12" s="24"/>
      <c r="AC12" s="24"/>
      <c r="AD12" s="24"/>
      <c r="AF12" s="25"/>
      <c r="AG12" s="25"/>
      <c r="AH12" s="25"/>
      <c r="AI12" s="25"/>
      <c r="AJ12" s="25"/>
      <c r="AK12" s="25"/>
      <c r="AL12" s="25"/>
      <c r="AQ12" s="91"/>
      <c r="AR12" s="45"/>
      <c r="AS12" s="28"/>
      <c r="AT12" s="28"/>
      <c r="AU12" s="28"/>
      <c r="AV12" s="28"/>
      <c r="AW12" s="28"/>
      <c r="AX12" s="28"/>
    </row>
    <row r="13" spans="1:50" x14ac:dyDescent="0.3">
      <c r="A13" s="142" t="s">
        <v>84</v>
      </c>
      <c r="B13" s="137"/>
      <c r="C13" s="143"/>
      <c r="D13" s="143">
        <v>380</v>
      </c>
      <c r="E13" s="543"/>
      <c r="F13" s="143"/>
      <c r="G13" s="143"/>
      <c r="H13" s="543"/>
      <c r="I13" s="143"/>
      <c r="J13" s="143">
        <v>420</v>
      </c>
      <c r="K13" s="143"/>
      <c r="L13" s="143">
        <v>416</v>
      </c>
      <c r="M13" s="143"/>
      <c r="N13" s="145">
        <v>285</v>
      </c>
      <c r="O13" s="145"/>
      <c r="P13" s="141"/>
      <c r="Q13" s="141"/>
      <c r="R13" s="543"/>
      <c r="S13" s="96"/>
      <c r="T13" s="145"/>
      <c r="U13" s="6"/>
      <c r="W13" s="14">
        <f t="shared" si="0"/>
        <v>375.25</v>
      </c>
      <c r="X13" s="29">
        <v>0.2</v>
      </c>
      <c r="Y13" s="30">
        <v>0.3</v>
      </c>
      <c r="Z13" s="30"/>
      <c r="AA13" s="30"/>
      <c r="AB13" s="30"/>
      <c r="AC13" s="30"/>
      <c r="AD13" s="30"/>
      <c r="AF13" s="31"/>
      <c r="AG13" s="31">
        <v>20</v>
      </c>
      <c r="AH13" s="31">
        <v>30</v>
      </c>
      <c r="AI13" s="31" t="str">
        <f t="shared" si="1"/>
        <v/>
      </c>
      <c r="AJ13" s="31" t="str">
        <f t="shared" si="1"/>
        <v/>
      </c>
      <c r="AK13" s="31" t="str">
        <f t="shared" si="1"/>
        <v/>
      </c>
      <c r="AL13" s="31" t="str">
        <f t="shared" si="1"/>
        <v/>
      </c>
      <c r="AN13" s="18" t="e">
        <f>IF(W13&lt;&gt;"",(W13*10)/(((AF13*10)*$V$5)+((AG13*10)*$V$10)+((AH13*10)*#REF!)),"")</f>
        <v>#REF!</v>
      </c>
      <c r="AO13" s="32"/>
      <c r="AP13" s="33" t="s">
        <v>85</v>
      </c>
      <c r="AQ13" s="34" t="e">
        <f>IF(#REF!&lt;&gt;"",(#REF!*10)/(((AS13*10)*$AS$2)+((AT13*10)*$AS$3)+((AU13*10)*$AS$4)),"")</f>
        <v>#REF!</v>
      </c>
      <c r="AR13" s="27"/>
      <c r="AS13" s="27"/>
      <c r="AT13" s="27">
        <v>20</v>
      </c>
      <c r="AU13" s="27">
        <v>30</v>
      </c>
      <c r="AV13" s="27"/>
      <c r="AW13" s="27"/>
      <c r="AX13" s="27"/>
    </row>
    <row r="14" spans="1:50" x14ac:dyDescent="0.3">
      <c r="A14" s="142" t="s">
        <v>86</v>
      </c>
      <c r="B14" s="137"/>
      <c r="C14" s="143"/>
      <c r="D14" s="143"/>
      <c r="E14" s="543"/>
      <c r="F14" s="143"/>
      <c r="G14" s="143">
        <v>210</v>
      </c>
      <c r="H14" s="543"/>
      <c r="I14" s="143"/>
      <c r="J14" s="143"/>
      <c r="K14" s="143">
        <v>163</v>
      </c>
      <c r="L14" s="143"/>
      <c r="M14" s="143"/>
      <c r="N14" s="145"/>
      <c r="O14" s="145">
        <v>194.5</v>
      </c>
      <c r="P14" s="141"/>
      <c r="Q14" s="141"/>
      <c r="R14" s="543"/>
      <c r="S14" s="96"/>
      <c r="T14" s="145"/>
      <c r="U14" s="6"/>
      <c r="W14" s="14">
        <f t="shared" si="0"/>
        <v>189.16666666666666</v>
      </c>
      <c r="X14" s="35">
        <v>0.04</v>
      </c>
      <c r="Y14" s="30">
        <v>0.12</v>
      </c>
      <c r="Z14" s="30">
        <v>0.12</v>
      </c>
      <c r="AA14" s="30">
        <v>0.1</v>
      </c>
      <c r="AB14" s="30">
        <v>2.5000000000000001E-2</v>
      </c>
      <c r="AC14" s="30">
        <v>0.15</v>
      </c>
      <c r="AD14" s="30"/>
      <c r="AF14" s="31">
        <f t="shared" si="2"/>
        <v>4</v>
      </c>
      <c r="AG14" s="31">
        <f t="shared" si="1"/>
        <v>12</v>
      </c>
      <c r="AH14" s="31">
        <f t="shared" si="1"/>
        <v>12</v>
      </c>
      <c r="AI14" s="31">
        <f t="shared" si="1"/>
        <v>10</v>
      </c>
      <c r="AJ14" s="31">
        <f t="shared" si="1"/>
        <v>2.5</v>
      </c>
      <c r="AK14" s="31">
        <f t="shared" si="1"/>
        <v>15</v>
      </c>
      <c r="AL14" s="31" t="str">
        <f t="shared" si="1"/>
        <v/>
      </c>
      <c r="AN14" s="18" t="e">
        <f>IF(W14&lt;&gt;"",(W14*10)/(((AF14*10)*$V$5)+((AG14*10)*$V$10)+((AH14*10)*#REF!)),"")</f>
        <v>#REF!</v>
      </c>
      <c r="AP14" s="36" t="s">
        <v>87</v>
      </c>
      <c r="AQ14" s="37" t="e">
        <f>IF(#REF!&lt;&gt;"",(#REF!*10)/(((AS14*10)*$AS$2)+((AT14*10)*$AS$3)+((AU14*10)*$AS$4)),"")</f>
        <v>#REF!</v>
      </c>
      <c r="AR14" s="27"/>
      <c r="AS14" s="27">
        <v>5</v>
      </c>
      <c r="AT14" s="27">
        <v>11</v>
      </c>
      <c r="AU14" s="27">
        <v>20</v>
      </c>
      <c r="AV14" s="27"/>
      <c r="AW14" s="27"/>
      <c r="AX14" s="27"/>
    </row>
    <row r="15" spans="1:50" x14ac:dyDescent="0.3">
      <c r="A15" s="136" t="s">
        <v>88</v>
      </c>
      <c r="B15" s="137"/>
      <c r="C15" s="143"/>
      <c r="D15" s="143"/>
      <c r="E15" s="543"/>
      <c r="F15" s="143"/>
      <c r="G15" s="143"/>
      <c r="H15" s="543"/>
      <c r="I15" s="143"/>
      <c r="J15" s="143"/>
      <c r="K15" s="143"/>
      <c r="L15" s="143"/>
      <c r="M15" s="143"/>
      <c r="N15" s="145">
        <v>230</v>
      </c>
      <c r="O15" s="145"/>
      <c r="P15" s="138"/>
      <c r="Q15" s="139"/>
      <c r="R15" s="543"/>
      <c r="S15" s="96"/>
      <c r="T15" s="145"/>
      <c r="U15" s="6"/>
      <c r="W15" s="14">
        <f t="shared" si="0"/>
        <v>230</v>
      </c>
      <c r="X15" s="35">
        <v>0.04</v>
      </c>
      <c r="Y15" s="30">
        <v>0.12</v>
      </c>
      <c r="Z15" s="30">
        <v>0.2</v>
      </c>
      <c r="AA15" s="30">
        <v>0.05</v>
      </c>
      <c r="AB15" s="30"/>
      <c r="AC15" s="30">
        <v>0.12</v>
      </c>
      <c r="AD15" s="30"/>
      <c r="AF15" s="31">
        <f t="shared" si="2"/>
        <v>4</v>
      </c>
      <c r="AG15" s="31">
        <f t="shared" si="1"/>
        <v>12</v>
      </c>
      <c r="AH15" s="31">
        <f t="shared" si="1"/>
        <v>20</v>
      </c>
      <c r="AI15" s="31">
        <f t="shared" si="1"/>
        <v>5</v>
      </c>
      <c r="AJ15" s="31" t="str">
        <f t="shared" si="1"/>
        <v/>
      </c>
      <c r="AK15" s="31">
        <f t="shared" si="1"/>
        <v>12</v>
      </c>
      <c r="AL15" s="31" t="str">
        <f t="shared" si="1"/>
        <v/>
      </c>
      <c r="AN15" s="18" t="e">
        <f>IF(W15&lt;&gt;"",(W15*10)/(((AF15*10)*$V$5)+((AG15*10)*$V$10)+((AH15*10)*#REF!)),"")</f>
        <v>#REF!</v>
      </c>
      <c r="AP15" s="36" t="s">
        <v>89</v>
      </c>
      <c r="AQ15" s="37" t="e">
        <f>IF(#REF!&lt;&gt;"",(#REF!*10)/(((AS15*10)*$AS$2)+((AT15*10)*$AS$3)+((AU15*10)*$AS$4)),"")</f>
        <v>#REF!</v>
      </c>
      <c r="AR15" s="27"/>
      <c r="AS15" s="27">
        <v>1</v>
      </c>
      <c r="AT15" s="27">
        <v>15</v>
      </c>
      <c r="AU15" s="27">
        <v>15</v>
      </c>
      <c r="AV15" s="27"/>
      <c r="AW15" s="27"/>
      <c r="AX15" s="27"/>
    </row>
    <row r="16" spans="1:50" x14ac:dyDescent="0.3">
      <c r="A16" s="136" t="s">
        <v>90</v>
      </c>
      <c r="B16" s="137">
        <v>270</v>
      </c>
      <c r="C16" s="143">
        <v>268</v>
      </c>
      <c r="D16" s="143"/>
      <c r="E16" s="543"/>
      <c r="F16" s="143"/>
      <c r="G16" s="143"/>
      <c r="H16" s="543"/>
      <c r="I16" s="143"/>
      <c r="J16" s="143">
        <v>254</v>
      </c>
      <c r="K16" s="143"/>
      <c r="L16" s="143"/>
      <c r="M16" s="143"/>
      <c r="N16" s="145">
        <v>236</v>
      </c>
      <c r="O16" s="145"/>
      <c r="P16" s="138"/>
      <c r="Q16" s="139"/>
      <c r="R16" s="543"/>
      <c r="S16" s="96"/>
      <c r="T16" s="145"/>
      <c r="U16" s="6"/>
      <c r="W16" s="14">
        <f t="shared" si="0"/>
        <v>257</v>
      </c>
      <c r="X16" s="35">
        <v>0.04</v>
      </c>
      <c r="Y16" s="30">
        <v>0.16</v>
      </c>
      <c r="Z16" s="30">
        <v>0.18</v>
      </c>
      <c r="AA16" s="30"/>
      <c r="AB16" s="30"/>
      <c r="AC16" s="30"/>
      <c r="AD16" s="30"/>
      <c r="AF16" s="31">
        <f t="shared" si="2"/>
        <v>4</v>
      </c>
      <c r="AG16" s="31">
        <f t="shared" si="1"/>
        <v>16</v>
      </c>
      <c r="AH16" s="31">
        <f t="shared" si="1"/>
        <v>18</v>
      </c>
      <c r="AI16" s="31" t="str">
        <f t="shared" si="1"/>
        <v/>
      </c>
      <c r="AJ16" s="31" t="str">
        <f t="shared" si="1"/>
        <v/>
      </c>
      <c r="AK16" s="31" t="str">
        <f t="shared" si="1"/>
        <v/>
      </c>
      <c r="AL16" s="31" t="str">
        <f t="shared" si="1"/>
        <v/>
      </c>
      <c r="AN16" s="18" t="e">
        <f>IF(W16&lt;&gt;"",(W16*10)/(((AF16*10)*$V$5)+((AG16*10)*$V$10)+((AH16*10)*#REF!)),"")</f>
        <v>#REF!</v>
      </c>
      <c r="AP16" s="36" t="s">
        <v>91</v>
      </c>
      <c r="AQ16" s="37" t="e">
        <f>IF(#REF!&lt;&gt;"",(#REF!*10)/(((AS16*10)*$AS$2)+((AT16*10)*$AS$3)+((AU16*10)*$AS$4)),"")</f>
        <v>#REF!</v>
      </c>
      <c r="AR16" s="27"/>
      <c r="AS16" s="27">
        <v>3.5</v>
      </c>
      <c r="AT16" s="27">
        <v>12</v>
      </c>
      <c r="AU16" s="27">
        <v>20</v>
      </c>
      <c r="AV16" s="27"/>
      <c r="AW16" s="27"/>
      <c r="AX16" s="27"/>
    </row>
    <row r="17" spans="1:50" x14ac:dyDescent="0.3">
      <c r="A17" s="136" t="s">
        <v>92</v>
      </c>
      <c r="B17" s="137"/>
      <c r="C17" s="143"/>
      <c r="D17" s="143"/>
      <c r="E17" s="543"/>
      <c r="F17" s="143"/>
      <c r="G17" s="143"/>
      <c r="H17" s="543"/>
      <c r="I17" s="143"/>
      <c r="J17" s="143"/>
      <c r="K17" s="143"/>
      <c r="L17" s="143"/>
      <c r="M17" s="143"/>
      <c r="N17" s="145"/>
      <c r="O17" s="145"/>
      <c r="P17" s="138"/>
      <c r="Q17" s="139"/>
      <c r="R17" s="543"/>
      <c r="S17" s="96"/>
      <c r="T17" s="145">
        <v>390</v>
      </c>
      <c r="U17" s="6"/>
      <c r="W17" s="14">
        <f t="shared" si="0"/>
        <v>0</v>
      </c>
      <c r="X17" s="35">
        <v>0.05</v>
      </c>
      <c r="Y17" s="30">
        <v>0.1</v>
      </c>
      <c r="Z17" s="30">
        <v>0.25</v>
      </c>
      <c r="AA17" s="30"/>
      <c r="AB17" s="30"/>
      <c r="AC17" s="30"/>
      <c r="AD17" s="30"/>
      <c r="AF17" s="31">
        <f t="shared" si="2"/>
        <v>5</v>
      </c>
      <c r="AG17" s="31">
        <f t="shared" si="2"/>
        <v>10</v>
      </c>
      <c r="AH17" s="31">
        <f t="shared" si="2"/>
        <v>25</v>
      </c>
      <c r="AI17" s="31" t="str">
        <f t="shared" si="2"/>
        <v/>
      </c>
      <c r="AJ17" s="31" t="str">
        <f t="shared" si="2"/>
        <v/>
      </c>
      <c r="AK17" s="31" t="str">
        <f t="shared" si="2"/>
        <v/>
      </c>
      <c r="AL17" s="31" t="str">
        <f t="shared" si="2"/>
        <v/>
      </c>
      <c r="AN17" s="18" t="e">
        <f>IF(W17&lt;&gt;"",(W17*10)/(((AF17*10)*$V$5)+((AG17*10)*$V$10)+((AH17*10)*#REF!)),"")</f>
        <v>#REF!</v>
      </c>
      <c r="AP17" s="36" t="s">
        <v>86</v>
      </c>
      <c r="AQ17" s="37" t="e">
        <f>IF(#REF!&lt;&gt;"",(#REF!*10)/(((AS17*10)*$AS$2)+((AT17*10)*$AS$3)+((AU17*10)*$AS$4)),"")</f>
        <v>#REF!</v>
      </c>
      <c r="AR17" s="27"/>
      <c r="AS17" s="27">
        <v>4</v>
      </c>
      <c r="AT17" s="27">
        <v>12</v>
      </c>
      <c r="AU17" s="27">
        <v>12</v>
      </c>
      <c r="AV17" s="27"/>
      <c r="AW17" s="27"/>
      <c r="AX17" s="27"/>
    </row>
    <row r="18" spans="1:50" s="46" customFormat="1" x14ac:dyDescent="0.3">
      <c r="A18" s="136" t="s">
        <v>96</v>
      </c>
      <c r="B18" s="137"/>
      <c r="C18" s="143"/>
      <c r="D18" s="143"/>
      <c r="E18" s="543"/>
      <c r="F18" s="143"/>
      <c r="G18" s="143"/>
      <c r="H18" s="543"/>
      <c r="I18" s="143"/>
      <c r="J18" s="143"/>
      <c r="K18" s="143"/>
      <c r="L18" s="143">
        <v>290</v>
      </c>
      <c r="M18" s="143">
        <v>291</v>
      </c>
      <c r="N18" s="145"/>
      <c r="O18" s="145"/>
      <c r="P18" s="138"/>
      <c r="Q18" s="139"/>
      <c r="R18" s="543"/>
      <c r="S18" s="96"/>
      <c r="T18" s="145">
        <v>370</v>
      </c>
      <c r="U18" s="44"/>
      <c r="W18" s="47"/>
      <c r="X18" s="51"/>
      <c r="Y18" s="48"/>
      <c r="Z18" s="48"/>
      <c r="AA18" s="48"/>
      <c r="AB18" s="48"/>
      <c r="AC18" s="48"/>
      <c r="AD18" s="48"/>
      <c r="AF18" s="49"/>
      <c r="AG18" s="49"/>
      <c r="AH18" s="49"/>
      <c r="AI18" s="49"/>
      <c r="AJ18" s="49"/>
      <c r="AK18" s="49"/>
      <c r="AL18" s="49"/>
      <c r="AN18" s="53"/>
      <c r="AP18" s="52"/>
      <c r="AQ18" s="50"/>
      <c r="AR18" s="45"/>
      <c r="AS18" s="45"/>
      <c r="AT18" s="45"/>
      <c r="AU18" s="45"/>
      <c r="AV18" s="45"/>
      <c r="AW18" s="45"/>
      <c r="AX18" s="45"/>
    </row>
    <row r="19" spans="1:50" ht="15" customHeight="1" x14ac:dyDescent="0.3">
      <c r="A19" s="136" t="s">
        <v>93</v>
      </c>
      <c r="B19" s="137">
        <v>420</v>
      </c>
      <c r="C19" s="143"/>
      <c r="D19" s="143"/>
      <c r="E19" s="543"/>
      <c r="F19" s="143"/>
      <c r="G19" s="143"/>
      <c r="H19" s="543"/>
      <c r="I19" s="143"/>
      <c r="J19" s="143"/>
      <c r="K19" s="143"/>
      <c r="L19" s="143"/>
      <c r="M19" s="143"/>
      <c r="N19" s="145"/>
      <c r="O19" s="145">
        <v>355</v>
      </c>
      <c r="P19" s="138"/>
      <c r="Q19" s="139"/>
      <c r="R19" s="543"/>
      <c r="S19" s="96"/>
      <c r="T19" s="145">
        <v>380</v>
      </c>
      <c r="U19" s="6"/>
      <c r="W19" s="14">
        <f>IF(SUM(B19:O19)&lt;&gt;0,AVERAGE(B19:O19),0)</f>
        <v>387.5</v>
      </c>
      <c r="X19" s="29">
        <v>0.08</v>
      </c>
      <c r="Y19" s="30">
        <v>0.15</v>
      </c>
      <c r="Z19" s="30">
        <v>0.25</v>
      </c>
      <c r="AA19" s="30"/>
      <c r="AB19" s="30"/>
      <c r="AC19" s="30"/>
      <c r="AD19" s="30"/>
      <c r="AF19" s="31">
        <f t="shared" si="2"/>
        <v>8</v>
      </c>
      <c r="AG19" s="31">
        <f t="shared" si="2"/>
        <v>15</v>
      </c>
      <c r="AH19" s="31">
        <f t="shared" si="2"/>
        <v>25</v>
      </c>
      <c r="AI19" s="31" t="str">
        <f t="shared" si="2"/>
        <v/>
      </c>
      <c r="AJ19" s="31" t="str">
        <f t="shared" si="2"/>
        <v/>
      </c>
      <c r="AK19" s="31" t="str">
        <f t="shared" si="2"/>
        <v/>
      </c>
      <c r="AL19" s="31" t="str">
        <f t="shared" si="2"/>
        <v/>
      </c>
      <c r="AN19" s="18" t="e">
        <f>IF(W19&lt;&gt;"",(W19*10)/(((AF19*10)*$V$5)+((AG19*10)*$V$10)+((AH19*10)*#REF!)),"")</f>
        <v>#REF!</v>
      </c>
      <c r="AP19" s="36" t="s">
        <v>94</v>
      </c>
      <c r="AQ19" s="37" t="e">
        <f>IF(#REF!&lt;&gt;"",(#REF!*10)/(((AS19*10)*$AS$2)+((AT19*10)*$AS$3)+((AU19*10)*$AS$4)),"")</f>
        <v>#REF!</v>
      </c>
      <c r="AR19" s="27"/>
      <c r="AS19" s="27">
        <v>5</v>
      </c>
      <c r="AT19" s="27">
        <v>11</v>
      </c>
      <c r="AU19" s="27">
        <v>20</v>
      </c>
      <c r="AV19" s="27">
        <v>2</v>
      </c>
      <c r="AW19" s="27">
        <v>18</v>
      </c>
      <c r="AX19" s="27">
        <v>12</v>
      </c>
    </row>
    <row r="20" spans="1:50" s="46" customFormat="1" ht="15" customHeight="1" x14ac:dyDescent="0.3">
      <c r="A20" s="136" t="s">
        <v>477</v>
      </c>
      <c r="B20" s="137"/>
      <c r="C20" s="143"/>
      <c r="D20" s="143">
        <v>400</v>
      </c>
      <c r="E20" s="543"/>
      <c r="F20" s="143"/>
      <c r="G20" s="143"/>
      <c r="H20" s="543"/>
      <c r="I20" s="143"/>
      <c r="J20" s="143"/>
      <c r="K20" s="143"/>
      <c r="L20" s="143"/>
      <c r="M20" s="143"/>
      <c r="N20" s="145"/>
      <c r="O20" s="145"/>
      <c r="P20" s="138"/>
      <c r="Q20" s="139"/>
      <c r="R20" s="543"/>
      <c r="S20" s="96"/>
      <c r="T20" s="145"/>
      <c r="U20" s="44"/>
      <c r="W20" s="47"/>
      <c r="X20" s="29"/>
      <c r="Y20" s="48"/>
      <c r="Z20" s="48"/>
      <c r="AA20" s="48"/>
      <c r="AB20" s="48"/>
      <c r="AC20" s="48"/>
      <c r="AD20" s="48"/>
      <c r="AF20" s="49"/>
      <c r="AG20" s="49"/>
      <c r="AH20" s="49"/>
      <c r="AI20" s="49"/>
      <c r="AJ20" s="49"/>
      <c r="AK20" s="49"/>
      <c r="AL20" s="49"/>
      <c r="AN20" s="68"/>
      <c r="AP20" s="52"/>
      <c r="AQ20" s="50"/>
      <c r="AR20" s="45"/>
      <c r="AS20" s="45"/>
      <c r="AT20" s="45"/>
      <c r="AU20" s="45"/>
      <c r="AV20" s="45"/>
      <c r="AW20" s="45"/>
      <c r="AX20" s="45"/>
    </row>
    <row r="21" spans="1:50" s="46" customFormat="1" ht="15" customHeight="1" x14ac:dyDescent="0.3">
      <c r="A21" s="136" t="s">
        <v>487</v>
      </c>
      <c r="B21" s="137"/>
      <c r="C21" s="143"/>
      <c r="D21" s="143"/>
      <c r="E21" s="543"/>
      <c r="F21" s="143"/>
      <c r="G21" s="143"/>
      <c r="H21" s="543"/>
      <c r="I21" s="143"/>
      <c r="J21" s="143">
        <v>230</v>
      </c>
      <c r="K21" s="143"/>
      <c r="L21" s="143"/>
      <c r="M21" s="143"/>
      <c r="N21" s="145"/>
      <c r="O21" s="145"/>
      <c r="P21" s="138"/>
      <c r="Q21" s="139"/>
      <c r="R21" s="543"/>
      <c r="S21" s="96"/>
      <c r="T21" s="145"/>
      <c r="U21" s="44"/>
      <c r="W21" s="47"/>
      <c r="X21" s="29"/>
      <c r="Y21" s="48"/>
      <c r="Z21" s="48"/>
      <c r="AA21" s="48"/>
      <c r="AB21" s="48"/>
      <c r="AC21" s="48"/>
      <c r="AD21" s="48"/>
      <c r="AF21" s="49"/>
      <c r="AG21" s="49"/>
      <c r="AH21" s="49"/>
      <c r="AI21" s="49"/>
      <c r="AJ21" s="49"/>
      <c r="AK21" s="49"/>
      <c r="AL21" s="49"/>
      <c r="AN21" s="68"/>
      <c r="AP21" s="52"/>
      <c r="AQ21" s="50"/>
      <c r="AR21" s="45"/>
      <c r="AS21" s="45"/>
      <c r="AT21" s="45"/>
      <c r="AU21" s="45"/>
      <c r="AV21" s="45"/>
      <c r="AW21" s="45"/>
      <c r="AX21" s="45"/>
    </row>
    <row r="22" spans="1:50" x14ac:dyDescent="0.3">
      <c r="A22" s="136" t="s">
        <v>122</v>
      </c>
      <c r="B22" s="137"/>
      <c r="C22" s="143"/>
      <c r="D22" s="143">
        <v>350</v>
      </c>
      <c r="E22" s="543"/>
      <c r="F22" s="143"/>
      <c r="G22" s="143"/>
      <c r="H22" s="543"/>
      <c r="I22" s="143"/>
      <c r="J22" s="143">
        <v>200</v>
      </c>
      <c r="K22" s="143"/>
      <c r="L22" s="143"/>
      <c r="M22" s="143"/>
      <c r="N22" s="145"/>
      <c r="O22" s="145"/>
      <c r="P22" s="138"/>
      <c r="Q22" s="139"/>
      <c r="R22" s="543"/>
      <c r="S22" s="96"/>
      <c r="T22" s="145"/>
      <c r="U22" s="6"/>
      <c r="W22" s="14">
        <f>IF(SUM(B22:O22)&lt;&gt;0,AVERAGE(B22:O22),0)</f>
        <v>275</v>
      </c>
      <c r="X22" s="29">
        <v>0.05</v>
      </c>
      <c r="Y22" s="30">
        <v>0.15</v>
      </c>
      <c r="Z22" s="30">
        <v>0.3</v>
      </c>
      <c r="AA22" s="30"/>
      <c r="AB22" s="30"/>
      <c r="AC22" s="30"/>
      <c r="AD22" s="30"/>
      <c r="AF22" s="31">
        <f t="shared" si="2"/>
        <v>5</v>
      </c>
      <c r="AG22" s="31">
        <f t="shared" si="2"/>
        <v>15</v>
      </c>
      <c r="AH22" s="31">
        <f t="shared" si="2"/>
        <v>30</v>
      </c>
      <c r="AI22" s="31" t="str">
        <f t="shared" si="2"/>
        <v/>
      </c>
      <c r="AJ22" s="31" t="str">
        <f t="shared" si="2"/>
        <v/>
      </c>
      <c r="AK22" s="31" t="str">
        <f t="shared" si="2"/>
        <v/>
      </c>
      <c r="AL22" s="31" t="str">
        <f t="shared" si="2"/>
        <v/>
      </c>
      <c r="AN22" s="18" t="e">
        <f>IF(W22&lt;&gt;"",(W22*10)/(((AF22*10)*$V$5)+((AG22*10)*$V$10)+((AH22*10)*#REF!)),"")</f>
        <v>#REF!</v>
      </c>
      <c r="AP22" s="33" t="s">
        <v>95</v>
      </c>
      <c r="AQ22" s="34" t="e">
        <f>IF(#REF!&lt;&gt;"",(#REF!*10)/(((AS22*10)*$AS$2)+((AT22*10)*$AS$3)+((AU22*10)*$AS$4)),"")</f>
        <v>#REF!</v>
      </c>
      <c r="AR22" s="27"/>
      <c r="AS22" s="27">
        <v>6</v>
      </c>
      <c r="AT22" s="27">
        <v>20</v>
      </c>
      <c r="AU22" s="27">
        <v>28</v>
      </c>
      <c r="AV22" s="27"/>
      <c r="AW22" s="27"/>
      <c r="AX22" s="27"/>
    </row>
    <row r="23" spans="1:50" x14ac:dyDescent="0.3">
      <c r="A23" s="136" t="s">
        <v>97</v>
      </c>
      <c r="B23" s="137"/>
      <c r="C23" s="143"/>
      <c r="D23" s="143"/>
      <c r="E23" s="543"/>
      <c r="F23" s="143"/>
      <c r="G23" s="143"/>
      <c r="H23" s="543"/>
      <c r="I23" s="143"/>
      <c r="J23" s="143"/>
      <c r="K23" s="143"/>
      <c r="L23" s="143"/>
      <c r="M23" s="143"/>
      <c r="N23" s="145"/>
      <c r="O23" s="145"/>
      <c r="P23" s="138"/>
      <c r="Q23" s="139"/>
      <c r="R23" s="543"/>
      <c r="S23" s="96"/>
      <c r="T23" s="145"/>
      <c r="U23" s="6"/>
      <c r="W23" s="14">
        <f>IF(SUM(B23:O23)&lt;&gt;0,AVERAGE(B23:O23),0)</f>
        <v>0</v>
      </c>
      <c r="X23" s="29">
        <v>0.08</v>
      </c>
      <c r="Y23" s="30">
        <v>0.24</v>
      </c>
      <c r="Z23" s="30">
        <v>0.24</v>
      </c>
      <c r="AA23" s="30"/>
      <c r="AB23" s="30"/>
      <c r="AC23" s="30"/>
      <c r="AD23" s="30"/>
      <c r="AF23" s="31">
        <f t="shared" si="2"/>
        <v>8</v>
      </c>
      <c r="AG23" s="31">
        <f t="shared" si="2"/>
        <v>24</v>
      </c>
      <c r="AH23" s="31">
        <f t="shared" si="2"/>
        <v>24</v>
      </c>
      <c r="AI23" s="31" t="str">
        <f t="shared" si="2"/>
        <v/>
      </c>
      <c r="AJ23" s="31" t="str">
        <f t="shared" si="2"/>
        <v/>
      </c>
      <c r="AK23" s="31" t="str">
        <f t="shared" si="2"/>
        <v/>
      </c>
      <c r="AL23" s="31" t="str">
        <f t="shared" si="2"/>
        <v/>
      </c>
      <c r="AN23" s="18" t="e">
        <f>IF(W23&lt;&gt;"",(W23*10)/(((AF23*10)*$V$5)+((AG23*10)*$V$10)+((AH23*10)*#REF!)),"")</f>
        <v>#REF!</v>
      </c>
      <c r="AP23" s="36" t="s">
        <v>98</v>
      </c>
      <c r="AQ23" s="37" t="e">
        <f>IF(#REF!&lt;&gt;"",(#REF!*10)/(((AS23*10)*$AS$2)+((AT23*10)*$AS$3)+((AU23*10)*$AS$4)),"")</f>
        <v>#REF!</v>
      </c>
      <c r="AR23" s="27"/>
      <c r="AS23" s="27">
        <v>5</v>
      </c>
      <c r="AT23" s="27">
        <v>10</v>
      </c>
      <c r="AU23" s="27">
        <v>25</v>
      </c>
      <c r="AV23" s="27"/>
      <c r="AW23" s="27"/>
      <c r="AX23" s="27"/>
    </row>
    <row r="24" spans="1:50" x14ac:dyDescent="0.3">
      <c r="A24" s="136" t="s">
        <v>99</v>
      </c>
      <c r="B24" s="137">
        <v>62</v>
      </c>
      <c r="C24" s="143">
        <v>64</v>
      </c>
      <c r="D24" s="143"/>
      <c r="E24" s="543"/>
      <c r="F24" s="143"/>
      <c r="G24" s="143"/>
      <c r="H24" s="543"/>
      <c r="I24" s="143"/>
      <c r="J24" s="143">
        <v>44</v>
      </c>
      <c r="K24" s="143"/>
      <c r="L24" s="143"/>
      <c r="M24" s="143"/>
      <c r="N24" s="145"/>
      <c r="O24" s="145"/>
      <c r="P24" s="138"/>
      <c r="Q24" s="139"/>
      <c r="R24" s="543"/>
      <c r="S24" s="96"/>
      <c r="T24" s="145"/>
      <c r="U24" s="6"/>
      <c r="W24" s="14"/>
      <c r="X24" s="29"/>
      <c r="Y24" s="30"/>
      <c r="Z24" s="30"/>
      <c r="AA24" s="30"/>
      <c r="AB24" s="30"/>
      <c r="AC24" s="30"/>
      <c r="AD24" s="30"/>
      <c r="AF24" s="31"/>
      <c r="AG24" s="31"/>
      <c r="AH24" s="31"/>
      <c r="AI24" s="31"/>
      <c r="AJ24" s="31"/>
      <c r="AK24" s="31"/>
      <c r="AL24" s="31"/>
      <c r="AN24" s="18"/>
      <c r="AP24" s="36"/>
      <c r="AQ24" s="37"/>
      <c r="AR24" s="27"/>
      <c r="AS24" s="27"/>
      <c r="AT24" s="27"/>
      <c r="AU24" s="27"/>
      <c r="AV24" s="27"/>
      <c r="AW24" s="27"/>
      <c r="AX24" s="27"/>
    </row>
    <row r="25" spans="1:50" x14ac:dyDescent="0.3">
      <c r="A25" s="119" t="s">
        <v>119</v>
      </c>
      <c r="B25" s="137">
        <v>72</v>
      </c>
      <c r="C25" s="143">
        <v>70</v>
      </c>
      <c r="D25" s="143"/>
      <c r="E25" s="543"/>
      <c r="F25" s="143">
        <v>62</v>
      </c>
      <c r="G25" s="143"/>
      <c r="H25" s="543"/>
      <c r="I25" s="143"/>
      <c r="J25" s="143"/>
      <c r="K25" s="143"/>
      <c r="L25" s="143"/>
      <c r="M25" s="143"/>
      <c r="N25" s="145">
        <v>67</v>
      </c>
      <c r="O25" s="145"/>
      <c r="P25" s="138"/>
      <c r="Q25" s="139"/>
      <c r="R25" s="543"/>
      <c r="S25" s="96"/>
      <c r="T25" s="145">
        <v>45</v>
      </c>
      <c r="U25" s="6"/>
      <c r="W25" s="14"/>
      <c r="X25" s="29"/>
      <c r="Y25" s="30"/>
      <c r="Z25" s="30"/>
      <c r="AA25" s="30"/>
      <c r="AB25" s="30"/>
      <c r="AC25" s="30"/>
      <c r="AD25" s="30"/>
      <c r="AF25" s="31"/>
      <c r="AG25" s="31"/>
      <c r="AH25" s="31"/>
      <c r="AI25" s="31"/>
      <c r="AJ25" s="31"/>
      <c r="AK25" s="31"/>
      <c r="AL25" s="31"/>
      <c r="AN25" s="41"/>
      <c r="AP25" s="36"/>
      <c r="AQ25" s="37"/>
      <c r="AR25" s="27"/>
      <c r="AS25" s="27"/>
      <c r="AT25" s="27"/>
      <c r="AU25" s="27"/>
      <c r="AV25" s="27"/>
      <c r="AW25" s="27"/>
      <c r="AX25" s="27"/>
    </row>
    <row r="26" spans="1:50" ht="27" customHeight="1" x14ac:dyDescent="0.3">
      <c r="A26" s="119" t="s">
        <v>120</v>
      </c>
      <c r="B26" s="137"/>
      <c r="C26" s="143"/>
      <c r="D26" s="143"/>
      <c r="E26" s="543"/>
      <c r="F26" s="143"/>
      <c r="G26" s="143">
        <v>50</v>
      </c>
      <c r="H26" s="543"/>
      <c r="I26" s="143"/>
      <c r="J26" s="143"/>
      <c r="K26" s="143"/>
      <c r="L26" s="143"/>
      <c r="M26" s="143"/>
      <c r="N26" s="145"/>
      <c r="O26" s="145"/>
      <c r="P26" s="138"/>
      <c r="Q26" s="139"/>
      <c r="R26" s="543"/>
      <c r="S26" s="96"/>
      <c r="T26" s="145"/>
      <c r="U26" s="6"/>
      <c r="W26" s="14">
        <f>IF(SUM(B26:O26)&lt;&gt;0,AVERAGE(B26:O26),0)</f>
        <v>50</v>
      </c>
      <c r="X26" s="29">
        <v>0.05</v>
      </c>
      <c r="Y26" s="30">
        <v>0.16</v>
      </c>
      <c r="Z26" s="30">
        <v>0.24</v>
      </c>
      <c r="AA26" s="30"/>
      <c r="AB26" s="30"/>
      <c r="AC26" s="30"/>
      <c r="AD26" s="30"/>
      <c r="AF26" s="31">
        <f t="shared" si="2"/>
        <v>5</v>
      </c>
      <c r="AG26" s="31">
        <f t="shared" si="2"/>
        <v>16</v>
      </c>
      <c r="AH26" s="31">
        <f t="shared" si="2"/>
        <v>24</v>
      </c>
      <c r="AI26" s="31" t="str">
        <f t="shared" si="2"/>
        <v/>
      </c>
      <c r="AJ26" s="31" t="str">
        <f t="shared" si="2"/>
        <v/>
      </c>
      <c r="AK26" s="31" t="str">
        <f t="shared" si="2"/>
        <v/>
      </c>
      <c r="AL26" s="31" t="str">
        <f t="shared" si="2"/>
        <v/>
      </c>
      <c r="AN26" s="18" t="e">
        <f>IF(W26&lt;&gt;"",(W26*10)/(((AF26*10)*$V$5)+((AG26*10)*$V$10)+((AH26*10)*#REF!)),"")</f>
        <v>#REF!</v>
      </c>
      <c r="AP26" s="36" t="s">
        <v>100</v>
      </c>
      <c r="AQ26" s="37" t="e">
        <f>IF(#REF!&lt;&gt;"",(#REF!*10)/(((AS26*10)*$AS$2)+((AT26*10)*$AS$3)+((AU26*10)*$AS$4)),"")</f>
        <v>#REF!</v>
      </c>
      <c r="AR26" s="27"/>
      <c r="AS26" s="27">
        <v>4</v>
      </c>
      <c r="AT26" s="27">
        <v>12</v>
      </c>
      <c r="AU26" s="27">
        <v>12</v>
      </c>
      <c r="AV26" s="27"/>
      <c r="AW26" s="27"/>
      <c r="AX26" s="27"/>
    </row>
    <row r="27" spans="1:50" s="46" customFormat="1" ht="14.4" customHeight="1" x14ac:dyDescent="0.3">
      <c r="A27" s="119" t="s">
        <v>488</v>
      </c>
      <c r="B27" s="137"/>
      <c r="C27" s="143"/>
      <c r="D27" s="143"/>
      <c r="E27" s="543"/>
      <c r="F27" s="143"/>
      <c r="G27" s="143"/>
      <c r="H27" s="543"/>
      <c r="I27" s="143"/>
      <c r="J27" s="143"/>
      <c r="K27" s="143"/>
      <c r="L27" s="143"/>
      <c r="M27" s="143"/>
      <c r="N27" s="145"/>
      <c r="O27" s="145"/>
      <c r="P27" s="138"/>
      <c r="Q27" s="139"/>
      <c r="R27" s="543"/>
      <c r="S27" s="145">
        <v>825</v>
      </c>
      <c r="T27" s="145"/>
      <c r="U27" s="44"/>
      <c r="W27" s="47"/>
      <c r="X27" s="29"/>
      <c r="Y27" s="48"/>
      <c r="Z27" s="48"/>
      <c r="AA27" s="48"/>
      <c r="AB27" s="48"/>
      <c r="AC27" s="48"/>
      <c r="AD27" s="48"/>
      <c r="AF27" s="49"/>
      <c r="AG27" s="49"/>
      <c r="AH27" s="49"/>
      <c r="AI27" s="49"/>
      <c r="AJ27" s="49"/>
      <c r="AK27" s="49"/>
      <c r="AL27" s="49"/>
      <c r="AN27" s="68"/>
      <c r="AP27" s="52"/>
      <c r="AQ27" s="50"/>
      <c r="AR27" s="45"/>
      <c r="AS27" s="45"/>
      <c r="AT27" s="45"/>
      <c r="AU27" s="45"/>
      <c r="AV27" s="45"/>
      <c r="AW27" s="45"/>
      <c r="AX27" s="45"/>
    </row>
    <row r="28" spans="1:50" x14ac:dyDescent="0.3">
      <c r="A28" s="136" t="s">
        <v>101</v>
      </c>
      <c r="B28" s="137">
        <v>65</v>
      </c>
      <c r="C28" s="143">
        <v>64</v>
      </c>
      <c r="D28" s="143"/>
      <c r="E28" s="544"/>
      <c r="F28" s="143"/>
      <c r="G28" s="143"/>
      <c r="H28" s="544"/>
      <c r="I28" s="143"/>
      <c r="J28" s="143">
        <v>44</v>
      </c>
      <c r="K28" s="143"/>
      <c r="L28" s="143"/>
      <c r="M28" s="143"/>
      <c r="N28" s="145"/>
      <c r="O28" s="145"/>
      <c r="P28" s="138"/>
      <c r="Q28" s="139"/>
      <c r="R28" s="544"/>
      <c r="S28" s="96"/>
      <c r="T28" s="145">
        <v>11.5</v>
      </c>
      <c r="U28" s="6"/>
      <c r="W28" s="14">
        <f>IF(SUM(B28:O28)&lt;&gt;0,AVERAGE(B28:O28),0)</f>
        <v>57.666666666666664</v>
      </c>
      <c r="X28" s="29"/>
      <c r="Y28" s="30"/>
      <c r="Z28" s="30"/>
      <c r="AA28" s="30"/>
      <c r="AB28" s="30"/>
      <c r="AC28" s="30"/>
      <c r="AD28" s="30"/>
      <c r="AF28" s="31" t="str">
        <f t="shared" si="2"/>
        <v/>
      </c>
      <c r="AG28" s="31" t="str">
        <f t="shared" si="2"/>
        <v/>
      </c>
      <c r="AH28" s="31" t="str">
        <f t="shared" si="2"/>
        <v/>
      </c>
      <c r="AI28" s="31" t="str">
        <f t="shared" si="2"/>
        <v/>
      </c>
      <c r="AJ28" s="31" t="str">
        <f t="shared" si="2"/>
        <v/>
      </c>
      <c r="AK28" s="31" t="str">
        <f t="shared" si="2"/>
        <v/>
      </c>
      <c r="AL28" s="31" t="str">
        <f t="shared" si="2"/>
        <v/>
      </c>
      <c r="AN28" s="18" t="e">
        <f>IF(W28&lt;&gt;"",(W28*10)/(((AF28*10)*$V$5)+((AG28*10)*$V$10)+((AH28*10)*#REF!)),"")</f>
        <v>#VALUE!</v>
      </c>
      <c r="AP28" s="36" t="s">
        <v>102</v>
      </c>
      <c r="AQ28" s="37" t="e">
        <f>IF(#REF!&lt;&gt;"",(#REF!*10)/(((AS28*10)*$AS$2)+((AT28*10)*$AS$3)+((AU28*10)*$AS$4)),"")</f>
        <v>#REF!</v>
      </c>
      <c r="AR28" s="27"/>
      <c r="AS28" s="27"/>
      <c r="AT28" s="27">
        <v>12</v>
      </c>
      <c r="AU28" s="27">
        <v>20</v>
      </c>
      <c r="AV28" s="27"/>
      <c r="AW28" s="27"/>
      <c r="AX28" s="27"/>
    </row>
    <row r="29" spans="1:50" x14ac:dyDescent="0.3">
      <c r="U29" s="6"/>
      <c r="AP29" s="36" t="s">
        <v>92</v>
      </c>
      <c r="AQ29" s="37" t="e">
        <f>IF(#REF!&lt;&gt;"",(#REF!*10)/(((AS29*10)*$AS$2)+((AT29*10)*$AS$3)+((AU29*10)*$AS$4)),"")</f>
        <v>#REF!</v>
      </c>
      <c r="AR29" s="27"/>
      <c r="AS29" s="27">
        <v>8</v>
      </c>
      <c r="AT29" s="27">
        <v>24</v>
      </c>
      <c r="AU29" s="27">
        <v>24</v>
      </c>
      <c r="AV29" s="27"/>
      <c r="AW29" s="27"/>
      <c r="AX29" s="27"/>
    </row>
    <row r="30" spans="1:50" x14ac:dyDescent="0.3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U30" s="6"/>
      <c r="AP30" s="33" t="s">
        <v>96</v>
      </c>
      <c r="AQ30" s="34" t="e">
        <f>IF(#REF!&lt;&gt;"",(#REF!*10)/(((AS30*10)*$AS$2)+((AT30*10)*$AS$3)+((AU30*10)*$AS$4)),"")</f>
        <v>#REF!</v>
      </c>
      <c r="AR30" s="27"/>
      <c r="AS30" s="27">
        <v>6</v>
      </c>
      <c r="AT30" s="27">
        <v>20</v>
      </c>
      <c r="AU30" s="27">
        <v>30</v>
      </c>
      <c r="AV30" s="27"/>
      <c r="AW30" s="27"/>
      <c r="AX30" s="27"/>
    </row>
    <row r="31" spans="1:50" x14ac:dyDescent="0.3">
      <c r="AP31" s="36" t="s">
        <v>103</v>
      </c>
      <c r="AQ31" s="37" t="e">
        <f>IF(#REF!&lt;&gt;"",(#REF!*10)/(((AS31*10)*$AS$2)+((AT31*10)*$AS$3)+((AU31*10)*$AS$4)),"")</f>
        <v>#REF!</v>
      </c>
      <c r="AR31" s="27"/>
      <c r="AS31" s="27">
        <v>5</v>
      </c>
      <c r="AT31" s="27">
        <v>16</v>
      </c>
      <c r="AU31" s="27">
        <v>24</v>
      </c>
      <c r="AV31" s="27"/>
      <c r="AW31" s="27"/>
      <c r="AX31" s="27"/>
    </row>
    <row r="32" spans="1:50" x14ac:dyDescent="0.3">
      <c r="AP32" s="33" t="s">
        <v>104</v>
      </c>
      <c r="AQ32" s="34" t="e">
        <f>IF(#REF!&lt;&gt;"",(#REF!*10)/(((AS32*10)*$AS$2)+((AT32*10)*$AS$3)+((AU32*10)*$AS$4)),"")</f>
        <v>#REF!</v>
      </c>
      <c r="AR32" s="27"/>
      <c r="AS32" s="27">
        <v>4</v>
      </c>
      <c r="AT32" s="27">
        <v>12</v>
      </c>
      <c r="AU32" s="27">
        <v>10</v>
      </c>
      <c r="AV32" s="27"/>
      <c r="AW32" s="27"/>
      <c r="AX32" s="27"/>
    </row>
    <row r="33" spans="42:50" ht="20.399999999999999" x14ac:dyDescent="0.3">
      <c r="AP33" s="36" t="s">
        <v>105</v>
      </c>
      <c r="AQ33" s="37" t="e">
        <f>IF(#REF!&lt;&gt;"",(#REF!*10)/(((AS33*10)*$AS$2)+((AT33*10)*$AS$3)+((AU33*10)*$AS$4)),"")</f>
        <v>#REF!</v>
      </c>
      <c r="AR33" s="27"/>
      <c r="AS33" s="27">
        <v>5</v>
      </c>
      <c r="AT33" s="27">
        <v>16</v>
      </c>
      <c r="AU33" s="27">
        <v>24</v>
      </c>
      <c r="AV33" s="27"/>
      <c r="AW33" s="27"/>
      <c r="AX33" s="27"/>
    </row>
    <row r="34" spans="42:50" x14ac:dyDescent="0.3">
      <c r="AP34" s="33" t="s">
        <v>106</v>
      </c>
      <c r="AQ34" s="34" t="e">
        <f>IF(#REF!&lt;&gt;"",(#REF!*10)/(((AS34*10)*$AS$2)+((AT34*10)*$AS$3)+((AU34*10)*$AS$4)),"")</f>
        <v>#REF!</v>
      </c>
      <c r="AR34" s="27"/>
      <c r="AS34" s="27">
        <v>4</v>
      </c>
      <c r="AT34" s="27">
        <v>12</v>
      </c>
      <c r="AU34" s="27">
        <v>32</v>
      </c>
      <c r="AV34" s="27"/>
      <c r="AW34" s="27"/>
      <c r="AX34" s="27"/>
    </row>
    <row r="35" spans="42:50" x14ac:dyDescent="0.3">
      <c r="AP35" s="36" t="s">
        <v>107</v>
      </c>
      <c r="AQ35" s="37" t="e">
        <f>IF(#REF!&lt;&gt;"",(#REF!*10)/(((AS35*10)*$AS$2)+((AT35*10)*$AS$3)+((AU35*10)*$AS$4)),"")</f>
        <v>#REF!</v>
      </c>
      <c r="AR35" s="27"/>
      <c r="AS35" s="27">
        <v>5</v>
      </c>
      <c r="AT35" s="27">
        <v>16</v>
      </c>
      <c r="AU35" s="27">
        <v>24</v>
      </c>
      <c r="AV35" s="27">
        <v>4</v>
      </c>
      <c r="AW35" s="27"/>
      <c r="AX35" s="27">
        <v>3</v>
      </c>
    </row>
    <row r="36" spans="42:50" x14ac:dyDescent="0.3">
      <c r="AP36" s="33" t="s">
        <v>108</v>
      </c>
      <c r="AQ36" s="34" t="e">
        <f>IF(#REF!&lt;&gt;"",(#REF!*10)/(((AS36*10)*$AS$2)+((AT36*10)*$AS$3)+((AU36*10)*$AS$4)),"")</f>
        <v>#REF!</v>
      </c>
      <c r="AR36" s="27"/>
      <c r="AS36" s="27">
        <v>3</v>
      </c>
      <c r="AT36" s="27">
        <v>12</v>
      </c>
      <c r="AU36" s="27">
        <v>18</v>
      </c>
      <c r="AV36" s="27"/>
      <c r="AW36" s="27"/>
      <c r="AX36" s="27"/>
    </row>
    <row r="37" spans="42:50" x14ac:dyDescent="0.3">
      <c r="AP37" s="36" t="s">
        <v>109</v>
      </c>
      <c r="AQ37" s="37" t="e">
        <f>IF(#REF!&lt;&gt;"",(#REF!*10)/(((AS37*10)*$AS$2)+((AT37*10)*$AS$3)+((AU37*10)*$AS$4)),"")</f>
        <v>#REF!</v>
      </c>
      <c r="AR37" s="27"/>
      <c r="AS37" s="27">
        <v>5</v>
      </c>
      <c r="AT37" s="27">
        <v>10</v>
      </c>
      <c r="AU37" s="27">
        <v>25</v>
      </c>
      <c r="AV37" s="27"/>
      <c r="AW37" s="27">
        <v>15</v>
      </c>
      <c r="AX37" s="27">
        <v>15</v>
      </c>
    </row>
    <row r="38" spans="42:50" ht="15" thickBot="1" x14ac:dyDescent="0.35">
      <c r="AP38" s="38" t="s">
        <v>110</v>
      </c>
      <c r="AQ38" s="39" t="e">
        <f>IF(#REF!&lt;&gt;"",(#REF!*10)/(((AS38*10)*$AS$2)+((AT38*10)*$AS$3)+((AU38*10)*$AS$4)),"")</f>
        <v>#REF!</v>
      </c>
      <c r="AR38" s="27"/>
      <c r="AS38" s="27">
        <v>5</v>
      </c>
      <c r="AT38" s="27">
        <v>16</v>
      </c>
      <c r="AU38" s="27">
        <v>24</v>
      </c>
      <c r="AV38" s="27"/>
      <c r="AW38" s="27"/>
      <c r="AX38" s="27"/>
    </row>
  </sheetData>
  <mergeCells count="24">
    <mergeCell ref="X2:AD3"/>
    <mergeCell ref="AF2:AL3"/>
    <mergeCell ref="V5:V6"/>
    <mergeCell ref="J2:J3"/>
    <mergeCell ref="K2:K3"/>
    <mergeCell ref="L2:L3"/>
    <mergeCell ref="T2:T3"/>
    <mergeCell ref="O2:O3"/>
    <mergeCell ref="S2:S3"/>
    <mergeCell ref="N2:N3"/>
    <mergeCell ref="R2:R3"/>
    <mergeCell ref="M2:M3"/>
    <mergeCell ref="R5:R28"/>
    <mergeCell ref="A2:A4"/>
    <mergeCell ref="B2:B3"/>
    <mergeCell ref="D2:D3"/>
    <mergeCell ref="E2:E3"/>
    <mergeCell ref="F2:F3"/>
    <mergeCell ref="G2:G3"/>
    <mergeCell ref="H2:H3"/>
    <mergeCell ref="I2:I3"/>
    <mergeCell ref="C2:C3"/>
    <mergeCell ref="E5:E28"/>
    <mergeCell ref="H5:H28"/>
  </mergeCells>
  <phoneticPr fontId="26" type="noConversion"/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434A-6AF9-4CBF-B7FE-FC4615703EEE}">
  <dimension ref="A1:O145"/>
  <sheetViews>
    <sheetView zoomScale="104" zoomScaleNormal="104" workbookViewId="0">
      <selection activeCell="L29" sqref="L29"/>
    </sheetView>
  </sheetViews>
  <sheetFormatPr defaultRowHeight="14.4" x14ac:dyDescent="0.3"/>
  <cols>
    <col min="1" max="1" width="27.6640625" style="115" customWidth="1"/>
    <col min="2" max="11" width="8" style="115" customWidth="1"/>
    <col min="12" max="14" width="8.88671875" style="115"/>
    <col min="15" max="16384" width="8.88671875" style="46"/>
  </cols>
  <sheetData>
    <row r="1" spans="1:15" s="56" customFormat="1" ht="33" customHeight="1" thickBot="1" x14ac:dyDescent="0.45">
      <c r="A1" s="114" t="s">
        <v>134</v>
      </c>
      <c r="B1" s="203"/>
      <c r="C1" s="204"/>
      <c r="D1" s="203"/>
      <c r="E1" s="203"/>
      <c r="F1" s="203"/>
      <c r="G1" s="203"/>
      <c r="H1" s="564"/>
      <c r="I1" s="380"/>
      <c r="J1" s="564" t="s">
        <v>517</v>
      </c>
      <c r="K1" s="380"/>
      <c r="L1" s="203"/>
      <c r="M1" s="203"/>
      <c r="N1" s="203"/>
    </row>
    <row r="2" spans="1:15" s="57" customFormat="1" ht="15.75" customHeight="1" x14ac:dyDescent="0.2">
      <c r="A2" s="545" t="s">
        <v>44</v>
      </c>
      <c r="B2" s="573" t="s">
        <v>124</v>
      </c>
      <c r="C2" s="574"/>
      <c r="D2" s="577" t="s">
        <v>312</v>
      </c>
      <c r="E2" s="566"/>
      <c r="F2" s="577" t="s">
        <v>45</v>
      </c>
      <c r="G2" s="566"/>
      <c r="H2" s="565" t="s">
        <v>313</v>
      </c>
      <c r="I2" s="566"/>
      <c r="J2" s="565" t="s">
        <v>410</v>
      </c>
      <c r="K2" s="566"/>
      <c r="L2" s="205"/>
      <c r="M2" s="205"/>
      <c r="N2" s="205"/>
    </row>
    <row r="3" spans="1:15" s="57" customFormat="1" ht="36.6" customHeight="1" x14ac:dyDescent="0.2">
      <c r="A3" s="546"/>
      <c r="B3" s="575"/>
      <c r="C3" s="576"/>
      <c r="D3" s="578"/>
      <c r="E3" s="568"/>
      <c r="F3" s="578"/>
      <c r="G3" s="568"/>
      <c r="H3" s="567"/>
      <c r="I3" s="568"/>
      <c r="J3" s="567"/>
      <c r="K3" s="568"/>
      <c r="L3" s="205"/>
      <c r="M3" s="205"/>
      <c r="N3" s="205"/>
    </row>
    <row r="4" spans="1:15" s="57" customFormat="1" ht="15.6" customHeight="1" thickBot="1" x14ac:dyDescent="0.25">
      <c r="A4" s="547"/>
      <c r="B4" s="196" t="s">
        <v>46</v>
      </c>
      <c r="C4" s="197" t="s">
        <v>47</v>
      </c>
      <c r="D4" s="196" t="s">
        <v>46</v>
      </c>
      <c r="E4" s="197" t="s">
        <v>47</v>
      </c>
      <c r="F4" s="196" t="s">
        <v>46</v>
      </c>
      <c r="G4" s="197" t="s">
        <v>47</v>
      </c>
      <c r="H4" s="198" t="s">
        <v>46</v>
      </c>
      <c r="I4" s="295" t="s">
        <v>371</v>
      </c>
      <c r="J4" s="198" t="s">
        <v>46</v>
      </c>
      <c r="K4" s="295" t="s">
        <v>371</v>
      </c>
      <c r="L4" s="205"/>
      <c r="M4" s="205"/>
      <c r="N4" s="205"/>
    </row>
    <row r="5" spans="1:15" s="56" customFormat="1" ht="16.8" customHeight="1" thickBot="1" x14ac:dyDescent="0.3">
      <c r="A5" s="570" t="s">
        <v>48</v>
      </c>
      <c r="B5" s="571"/>
      <c r="C5" s="571"/>
      <c r="D5" s="571"/>
      <c r="E5" s="571"/>
      <c r="F5" s="571"/>
      <c r="G5" s="571"/>
      <c r="H5" s="571"/>
      <c r="I5" s="571"/>
      <c r="J5" s="571"/>
      <c r="K5" s="572"/>
      <c r="L5" s="203"/>
      <c r="M5" s="203"/>
      <c r="N5" s="203"/>
    </row>
    <row r="6" spans="1:15" s="56" customFormat="1" ht="13.95" customHeight="1" x14ac:dyDescent="0.25">
      <c r="A6" s="365" t="s">
        <v>315</v>
      </c>
      <c r="B6" s="579" t="s">
        <v>498</v>
      </c>
      <c r="C6" s="579"/>
      <c r="D6" s="366"/>
      <c r="E6" s="367"/>
      <c r="F6" s="368"/>
      <c r="G6" s="369"/>
      <c r="H6" s="368" t="s">
        <v>142</v>
      </c>
      <c r="I6" s="370">
        <v>258</v>
      </c>
      <c r="J6" s="368" t="s">
        <v>142</v>
      </c>
      <c r="K6" s="370">
        <v>267</v>
      </c>
      <c r="L6" s="203"/>
      <c r="M6" s="203"/>
      <c r="N6" s="203"/>
    </row>
    <row r="7" spans="1:15" s="56" customFormat="1" ht="13.95" customHeight="1" x14ac:dyDescent="0.25">
      <c r="A7" s="206" t="s">
        <v>372</v>
      </c>
      <c r="B7" s="580"/>
      <c r="C7" s="580"/>
      <c r="D7" s="209"/>
      <c r="E7" s="210"/>
      <c r="F7" s="207"/>
      <c r="G7" s="211"/>
      <c r="H7" s="207" t="s">
        <v>373</v>
      </c>
      <c r="I7" s="208">
        <v>126.8</v>
      </c>
      <c r="J7" s="207"/>
      <c r="K7" s="208"/>
      <c r="L7" s="203"/>
      <c r="M7" s="203"/>
      <c r="N7" s="203"/>
    </row>
    <row r="8" spans="1:15" s="56" customFormat="1" ht="13.95" customHeight="1" x14ac:dyDescent="0.25">
      <c r="A8" s="206" t="s">
        <v>374</v>
      </c>
      <c r="B8" s="580"/>
      <c r="C8" s="580"/>
      <c r="D8" s="209"/>
      <c r="E8" s="210"/>
      <c r="F8" s="207"/>
      <c r="G8" s="211"/>
      <c r="H8" s="207" t="s">
        <v>142</v>
      </c>
      <c r="I8" s="208">
        <v>64.25</v>
      </c>
      <c r="J8" s="207"/>
      <c r="K8" s="208"/>
      <c r="L8" s="203"/>
      <c r="M8" s="203"/>
      <c r="N8" s="203"/>
    </row>
    <row r="9" spans="1:15" s="56" customFormat="1" ht="13.95" customHeight="1" thickBot="1" x14ac:dyDescent="0.3">
      <c r="A9" s="206" t="s">
        <v>394</v>
      </c>
      <c r="B9" s="580"/>
      <c r="C9" s="580"/>
      <c r="D9" s="209"/>
      <c r="E9" s="210"/>
      <c r="F9" s="207"/>
      <c r="G9" s="211"/>
      <c r="H9" s="207" t="s">
        <v>276</v>
      </c>
      <c r="I9" s="208">
        <v>131.61000000000001</v>
      </c>
      <c r="J9" s="207"/>
      <c r="K9" s="208"/>
      <c r="L9" s="203"/>
      <c r="M9" s="203"/>
      <c r="N9" s="203"/>
    </row>
    <row r="10" spans="1:15" s="56" customFormat="1" ht="13.95" customHeight="1" x14ac:dyDescent="0.25">
      <c r="A10" s="206" t="s">
        <v>316</v>
      </c>
      <c r="B10" s="580"/>
      <c r="C10" s="580"/>
      <c r="D10" s="209"/>
      <c r="E10" s="210"/>
      <c r="F10" s="207"/>
      <c r="G10" s="211"/>
      <c r="H10" s="212" t="s">
        <v>142</v>
      </c>
      <c r="I10" s="213">
        <v>125.72</v>
      </c>
      <c r="J10" s="212"/>
      <c r="K10" s="213"/>
      <c r="L10" s="203"/>
      <c r="M10" s="203"/>
      <c r="N10" s="203"/>
      <c r="O10" s="364" t="s">
        <v>498</v>
      </c>
    </row>
    <row r="11" spans="1:15" s="56" customFormat="1" ht="13.95" customHeight="1" x14ac:dyDescent="0.25">
      <c r="A11" s="214" t="s">
        <v>318</v>
      </c>
      <c r="B11" s="580"/>
      <c r="C11" s="580"/>
      <c r="D11" s="335" t="s">
        <v>221</v>
      </c>
      <c r="E11" s="213">
        <v>38</v>
      </c>
      <c r="F11" s="212"/>
      <c r="G11" s="216"/>
      <c r="H11" s="212"/>
      <c r="I11" s="213"/>
      <c r="J11" s="212"/>
      <c r="K11" s="213"/>
      <c r="L11" s="203"/>
      <c r="M11" s="203"/>
      <c r="N11" s="203"/>
    </row>
    <row r="12" spans="1:15" s="56" customFormat="1" ht="13.95" customHeight="1" x14ac:dyDescent="0.25">
      <c r="A12" s="214" t="s">
        <v>319</v>
      </c>
      <c r="B12" s="580"/>
      <c r="C12" s="580"/>
      <c r="D12" s="209"/>
      <c r="E12" s="210"/>
      <c r="F12" s="212" t="s">
        <v>276</v>
      </c>
      <c r="G12" s="213">
        <v>190</v>
      </c>
      <c r="H12" s="212"/>
      <c r="I12" s="213"/>
      <c r="J12" s="212"/>
      <c r="K12" s="213"/>
      <c r="L12" s="203"/>
      <c r="M12" s="203"/>
      <c r="N12" s="203"/>
    </row>
    <row r="13" spans="1:15" s="56" customFormat="1" ht="13.95" customHeight="1" x14ac:dyDescent="0.25">
      <c r="A13" s="214" t="s">
        <v>492</v>
      </c>
      <c r="B13" s="580"/>
      <c r="C13" s="580"/>
      <c r="D13" s="209"/>
      <c r="E13" s="210"/>
      <c r="F13" s="212" t="s">
        <v>142</v>
      </c>
      <c r="G13" s="213">
        <v>145</v>
      </c>
      <c r="H13" s="212"/>
      <c r="I13" s="213"/>
      <c r="J13" s="212"/>
      <c r="K13" s="213"/>
      <c r="L13" s="203"/>
      <c r="M13" s="203"/>
      <c r="N13" s="203"/>
    </row>
    <row r="14" spans="1:15" s="56" customFormat="1" ht="13.95" customHeight="1" x14ac:dyDescent="0.25">
      <c r="A14" s="214" t="s">
        <v>223</v>
      </c>
      <c r="B14" s="580"/>
      <c r="C14" s="580"/>
      <c r="D14" s="335" t="s">
        <v>224</v>
      </c>
      <c r="E14" s="213">
        <v>35</v>
      </c>
      <c r="F14" s="212"/>
      <c r="G14" s="213"/>
      <c r="H14" s="212"/>
      <c r="I14" s="213"/>
      <c r="J14" s="212"/>
      <c r="K14" s="213"/>
      <c r="L14" s="203"/>
      <c r="M14" s="203"/>
      <c r="N14" s="203"/>
    </row>
    <row r="15" spans="1:15" s="56" customFormat="1" ht="13.95" customHeight="1" x14ac:dyDescent="0.25">
      <c r="A15" s="214" t="s">
        <v>311</v>
      </c>
      <c r="B15" s="580"/>
      <c r="C15" s="580"/>
      <c r="D15" s="209"/>
      <c r="E15" s="210"/>
      <c r="F15" s="212"/>
      <c r="G15" s="213"/>
      <c r="H15" s="212" t="s">
        <v>142</v>
      </c>
      <c r="I15" s="213">
        <v>36.04</v>
      </c>
      <c r="J15" s="212"/>
      <c r="K15" s="213"/>
      <c r="L15" s="203"/>
      <c r="M15" s="203"/>
      <c r="N15" s="203"/>
    </row>
    <row r="16" spans="1:15" s="56" customFormat="1" ht="13.95" customHeight="1" x14ac:dyDescent="0.25">
      <c r="A16" s="214" t="s">
        <v>375</v>
      </c>
      <c r="B16" s="580"/>
      <c r="C16" s="580"/>
      <c r="D16" s="335"/>
      <c r="E16" s="213"/>
      <c r="F16" s="212" t="s">
        <v>277</v>
      </c>
      <c r="G16" s="336" t="s">
        <v>306</v>
      </c>
      <c r="H16" s="212" t="s">
        <v>142</v>
      </c>
      <c r="I16" s="213">
        <v>46.94</v>
      </c>
      <c r="J16" s="212"/>
      <c r="K16" s="213"/>
      <c r="L16" s="203"/>
      <c r="M16" s="203"/>
      <c r="N16" s="203"/>
    </row>
    <row r="17" spans="1:14" s="56" customFormat="1" ht="13.95" customHeight="1" x14ac:dyDescent="0.25">
      <c r="A17" s="214" t="s">
        <v>226</v>
      </c>
      <c r="B17" s="580"/>
      <c r="C17" s="580"/>
      <c r="D17" s="335" t="s">
        <v>221</v>
      </c>
      <c r="E17" s="213">
        <v>38</v>
      </c>
      <c r="F17" s="212"/>
      <c r="G17" s="215"/>
      <c r="H17" s="212"/>
      <c r="I17" s="213"/>
      <c r="J17" s="212"/>
      <c r="K17" s="213"/>
      <c r="L17" s="203"/>
      <c r="M17" s="203"/>
      <c r="N17" s="203"/>
    </row>
    <row r="18" spans="1:14" s="56" customFormat="1" ht="13.95" customHeight="1" x14ac:dyDescent="0.25">
      <c r="A18" s="214" t="s">
        <v>409</v>
      </c>
      <c r="B18" s="580"/>
      <c r="C18" s="580"/>
      <c r="D18" s="72"/>
      <c r="E18" s="71"/>
      <c r="F18" s="70"/>
      <c r="G18" s="73"/>
      <c r="H18" s="70" t="s">
        <v>276</v>
      </c>
      <c r="I18" s="71">
        <v>184.18</v>
      </c>
      <c r="J18" s="70" t="s">
        <v>276</v>
      </c>
      <c r="K18" s="71">
        <v>193</v>
      </c>
      <c r="L18" s="203"/>
      <c r="M18" s="203"/>
      <c r="N18" s="203"/>
    </row>
    <row r="19" spans="1:14" s="56" customFormat="1" ht="13.95" customHeight="1" thickBot="1" x14ac:dyDescent="0.3">
      <c r="A19" s="214" t="s">
        <v>320</v>
      </c>
      <c r="B19" s="580"/>
      <c r="C19" s="580"/>
      <c r="D19" s="219"/>
      <c r="E19" s="220"/>
      <c r="F19" s="217" t="s">
        <v>307</v>
      </c>
      <c r="G19" s="337">
        <v>425</v>
      </c>
      <c r="H19" s="217"/>
      <c r="I19" s="218"/>
      <c r="J19" s="217"/>
      <c r="K19" s="218"/>
      <c r="L19" s="203"/>
      <c r="M19" s="203"/>
      <c r="N19" s="203"/>
    </row>
    <row r="20" spans="1:14" s="56" customFormat="1" ht="16.8" customHeight="1" thickBot="1" x14ac:dyDescent="0.3">
      <c r="A20" s="363"/>
      <c r="B20" s="580"/>
      <c r="C20" s="580"/>
      <c r="D20" s="556" t="s">
        <v>49</v>
      </c>
      <c r="E20" s="556"/>
      <c r="F20" s="556"/>
      <c r="G20" s="556"/>
      <c r="H20" s="556"/>
      <c r="I20" s="556"/>
      <c r="J20" s="556"/>
      <c r="K20" s="557"/>
      <c r="L20" s="203"/>
      <c r="M20" s="203"/>
      <c r="N20" s="203"/>
    </row>
    <row r="21" spans="1:14" s="56" customFormat="1" ht="13.95" customHeight="1" x14ac:dyDescent="0.25">
      <c r="A21" s="221" t="s">
        <v>395</v>
      </c>
      <c r="B21" s="580"/>
      <c r="C21" s="580"/>
      <c r="D21" s="222"/>
      <c r="E21" s="223"/>
      <c r="F21" s="222"/>
      <c r="G21" s="223"/>
      <c r="H21" s="338" t="s">
        <v>142</v>
      </c>
      <c r="I21" s="339">
        <v>105.79</v>
      </c>
      <c r="J21" s="338"/>
      <c r="K21" s="339"/>
      <c r="L21" s="203"/>
      <c r="M21" s="203"/>
      <c r="N21" s="203"/>
    </row>
    <row r="22" spans="1:14" s="56" customFormat="1" ht="13.95" customHeight="1" x14ac:dyDescent="0.25">
      <c r="A22" s="224" t="s">
        <v>378</v>
      </c>
      <c r="B22" s="580"/>
      <c r="C22" s="580"/>
      <c r="D22" s="225"/>
      <c r="E22" s="226"/>
      <c r="F22" s="225"/>
      <c r="G22" s="226"/>
      <c r="H22" s="227" t="s">
        <v>142</v>
      </c>
      <c r="I22" s="228">
        <v>62.41</v>
      </c>
      <c r="J22" s="227"/>
      <c r="K22" s="228"/>
      <c r="L22" s="203"/>
      <c r="M22" s="203"/>
      <c r="N22" s="203"/>
    </row>
    <row r="23" spans="1:14" s="56" customFormat="1" ht="13.95" customHeight="1" x14ac:dyDescent="0.25">
      <c r="A23" s="224" t="s">
        <v>379</v>
      </c>
      <c r="B23" s="580"/>
      <c r="C23" s="580"/>
      <c r="D23" s="225"/>
      <c r="E23" s="226"/>
      <c r="F23" s="225"/>
      <c r="G23" s="226"/>
      <c r="H23" s="227" t="s">
        <v>142</v>
      </c>
      <c r="I23" s="228">
        <v>158.68</v>
      </c>
      <c r="J23" s="227"/>
      <c r="K23" s="228"/>
      <c r="L23" s="203"/>
      <c r="M23" s="203"/>
      <c r="N23" s="203"/>
    </row>
    <row r="24" spans="1:14" s="56" customFormat="1" ht="13.95" customHeight="1" x14ac:dyDescent="0.25">
      <c r="A24" s="224" t="s">
        <v>380</v>
      </c>
      <c r="B24" s="580"/>
      <c r="C24" s="580"/>
      <c r="D24" s="225"/>
      <c r="E24" s="226"/>
      <c r="F24" s="225"/>
      <c r="G24" s="226"/>
      <c r="H24" s="227" t="s">
        <v>142</v>
      </c>
      <c r="I24" s="228">
        <v>117.57</v>
      </c>
      <c r="J24" s="227" t="s">
        <v>142</v>
      </c>
      <c r="K24" s="100">
        <v>114.3</v>
      </c>
      <c r="L24" s="203"/>
      <c r="M24" s="203"/>
      <c r="N24" s="203"/>
    </row>
    <row r="25" spans="1:14" s="56" customFormat="1" ht="13.95" customHeight="1" x14ac:dyDescent="0.25">
      <c r="A25" s="224" t="s">
        <v>381</v>
      </c>
      <c r="B25" s="580"/>
      <c r="C25" s="580"/>
      <c r="D25" s="225"/>
      <c r="E25" s="226"/>
      <c r="F25" s="225"/>
      <c r="G25" s="226"/>
      <c r="H25" s="227" t="s">
        <v>142</v>
      </c>
      <c r="I25" s="228">
        <v>363.81</v>
      </c>
      <c r="J25" s="227" t="s">
        <v>142</v>
      </c>
      <c r="K25" s="100">
        <v>360</v>
      </c>
      <c r="L25" s="203"/>
      <c r="M25" s="203"/>
      <c r="N25" s="203"/>
    </row>
    <row r="26" spans="1:14" s="56" customFormat="1" ht="13.95" customHeight="1" x14ac:dyDescent="0.25">
      <c r="A26" s="74" t="s">
        <v>411</v>
      </c>
      <c r="B26" s="580"/>
      <c r="C26" s="580"/>
      <c r="D26" s="225"/>
      <c r="E26" s="226"/>
      <c r="F26" s="225"/>
      <c r="G26" s="226"/>
      <c r="H26" s="227" t="s">
        <v>142</v>
      </c>
      <c r="I26" s="100">
        <v>185</v>
      </c>
      <c r="J26" s="227"/>
      <c r="K26" s="100"/>
      <c r="L26" s="203"/>
      <c r="M26" s="203"/>
      <c r="N26" s="203"/>
    </row>
    <row r="27" spans="1:14" s="56" customFormat="1" ht="13.95" customHeight="1" x14ac:dyDescent="0.25">
      <c r="A27" s="229" t="s">
        <v>382</v>
      </c>
      <c r="B27" s="580"/>
      <c r="C27" s="580"/>
      <c r="D27" s="227"/>
      <c r="E27" s="228"/>
      <c r="F27" s="227"/>
      <c r="G27" s="228"/>
      <c r="H27" s="227" t="s">
        <v>276</v>
      </c>
      <c r="I27" s="228">
        <v>861.61</v>
      </c>
      <c r="J27" s="227"/>
      <c r="K27" s="100"/>
      <c r="L27" s="203"/>
      <c r="M27" s="203"/>
      <c r="N27" s="203"/>
    </row>
    <row r="28" spans="1:14" s="58" customFormat="1" ht="13.95" customHeight="1" thickBot="1" x14ac:dyDescent="0.3">
      <c r="A28" s="230" t="s">
        <v>383</v>
      </c>
      <c r="B28" s="580"/>
      <c r="C28" s="580"/>
      <c r="D28" s="231"/>
      <c r="E28" s="232"/>
      <c r="F28" s="231"/>
      <c r="G28" s="233"/>
      <c r="H28" s="231" t="s">
        <v>276</v>
      </c>
      <c r="I28" s="233">
        <v>594.51</v>
      </c>
      <c r="J28" s="231" t="s">
        <v>276</v>
      </c>
      <c r="K28" s="233">
        <v>638</v>
      </c>
      <c r="L28" s="203"/>
      <c r="M28" s="203"/>
      <c r="N28" s="203"/>
    </row>
    <row r="29" spans="1:14" s="58" customFormat="1" ht="16.2" customHeight="1" thickBot="1" x14ac:dyDescent="0.3">
      <c r="A29" s="362"/>
      <c r="B29" s="580"/>
      <c r="C29" s="580"/>
      <c r="D29" s="558" t="s">
        <v>50</v>
      </c>
      <c r="E29" s="559"/>
      <c r="F29" s="559"/>
      <c r="G29" s="559"/>
      <c r="H29" s="559"/>
      <c r="I29" s="559"/>
      <c r="J29" s="559"/>
      <c r="K29" s="560"/>
      <c r="L29" s="203"/>
      <c r="M29" s="203"/>
      <c r="N29" s="203"/>
    </row>
    <row r="30" spans="1:14" s="58" customFormat="1" ht="13.95" customHeight="1" x14ac:dyDescent="0.25">
      <c r="A30" s="292" t="s">
        <v>384</v>
      </c>
      <c r="B30" s="580"/>
      <c r="C30" s="580"/>
      <c r="D30" s="234"/>
      <c r="E30" s="235"/>
      <c r="F30" s="234"/>
      <c r="G30" s="235"/>
      <c r="H30" s="270" t="s">
        <v>376</v>
      </c>
      <c r="I30" s="275">
        <v>32.58</v>
      </c>
      <c r="J30" s="270"/>
      <c r="K30" s="275"/>
      <c r="L30" s="203"/>
      <c r="M30" s="203"/>
      <c r="N30" s="203"/>
    </row>
    <row r="31" spans="1:14" s="58" customFormat="1" ht="13.95" customHeight="1" x14ac:dyDescent="0.25">
      <c r="A31" s="236" t="s">
        <v>396</v>
      </c>
      <c r="B31" s="580"/>
      <c r="C31" s="580"/>
      <c r="D31" s="237"/>
      <c r="E31" s="238"/>
      <c r="F31" s="237"/>
      <c r="G31" s="238"/>
      <c r="H31" s="340" t="s">
        <v>142</v>
      </c>
      <c r="I31" s="280">
        <v>280.64999999999998</v>
      </c>
      <c r="J31" s="340"/>
      <c r="K31" s="280"/>
      <c r="L31" s="203"/>
      <c r="M31" s="203"/>
      <c r="N31" s="203"/>
    </row>
    <row r="32" spans="1:14" s="58" customFormat="1" ht="33" customHeight="1" thickBot="1" x14ac:dyDescent="0.3">
      <c r="A32" s="75" t="s">
        <v>385</v>
      </c>
      <c r="B32" s="580"/>
      <c r="C32" s="580"/>
      <c r="D32" s="76"/>
      <c r="E32" s="77"/>
      <c r="F32" s="76"/>
      <c r="G32" s="77"/>
      <c r="H32" s="78" t="s">
        <v>377</v>
      </c>
      <c r="I32" s="79">
        <v>22.95</v>
      </c>
      <c r="J32" s="78"/>
      <c r="K32" s="79"/>
      <c r="L32" s="203"/>
      <c r="M32" s="203"/>
      <c r="N32" s="203"/>
    </row>
    <row r="33" spans="1:14" s="58" customFormat="1" ht="16.8" customHeight="1" thickBot="1" x14ac:dyDescent="0.3">
      <c r="A33" s="361"/>
      <c r="B33" s="580"/>
      <c r="C33" s="580"/>
      <c r="D33" s="561" t="s">
        <v>51</v>
      </c>
      <c r="E33" s="562"/>
      <c r="F33" s="562"/>
      <c r="G33" s="562"/>
      <c r="H33" s="562"/>
      <c r="I33" s="562"/>
      <c r="J33" s="562"/>
      <c r="K33" s="563"/>
      <c r="L33" s="203"/>
      <c r="M33" s="203"/>
      <c r="N33" s="203"/>
    </row>
    <row r="34" spans="1:14" s="58" customFormat="1" ht="13.95" customHeight="1" x14ac:dyDescent="0.25">
      <c r="A34" s="80" t="s">
        <v>386</v>
      </c>
      <c r="B34" s="580"/>
      <c r="C34" s="580"/>
      <c r="D34" s="81"/>
      <c r="E34" s="82"/>
      <c r="F34" s="81"/>
      <c r="G34" s="83"/>
      <c r="H34" s="293" t="s">
        <v>317</v>
      </c>
      <c r="I34" s="294">
        <v>47.28</v>
      </c>
      <c r="J34" s="293"/>
      <c r="K34" s="294"/>
      <c r="L34" s="203"/>
      <c r="M34" s="203"/>
      <c r="N34" s="203"/>
    </row>
    <row r="35" spans="1:14" s="58" customFormat="1" ht="13.95" customHeight="1" x14ac:dyDescent="0.25">
      <c r="A35" s="80" t="s">
        <v>467</v>
      </c>
      <c r="B35" s="580"/>
      <c r="C35" s="580"/>
      <c r="D35" s="81"/>
      <c r="E35" s="82"/>
      <c r="F35" s="293" t="s">
        <v>323</v>
      </c>
      <c r="G35" s="358">
        <v>25</v>
      </c>
      <c r="H35" s="293"/>
      <c r="I35" s="294"/>
      <c r="J35" s="293"/>
      <c r="K35" s="294"/>
      <c r="L35" s="203"/>
      <c r="M35" s="203"/>
      <c r="N35" s="203"/>
    </row>
    <row r="36" spans="1:14" s="58" customFormat="1" ht="13.95" customHeight="1" x14ac:dyDescent="0.25">
      <c r="A36" s="80" t="s">
        <v>466</v>
      </c>
      <c r="B36" s="580"/>
      <c r="C36" s="580"/>
      <c r="D36" s="81"/>
      <c r="E36" s="82"/>
      <c r="F36" s="293" t="s">
        <v>469</v>
      </c>
      <c r="G36" s="358">
        <v>60</v>
      </c>
      <c r="H36" s="293"/>
      <c r="I36" s="294"/>
      <c r="J36" s="293"/>
      <c r="K36" s="294"/>
      <c r="L36" s="203"/>
      <c r="M36" s="203"/>
      <c r="N36" s="203"/>
    </row>
    <row r="37" spans="1:14" s="58" customFormat="1" ht="13.95" customHeight="1" x14ac:dyDescent="0.25">
      <c r="A37" s="80" t="s">
        <v>465</v>
      </c>
      <c r="B37" s="580"/>
      <c r="C37" s="580"/>
      <c r="D37" s="81"/>
      <c r="E37" s="82"/>
      <c r="F37" s="293" t="s">
        <v>468</v>
      </c>
      <c r="G37" s="358">
        <v>95</v>
      </c>
      <c r="H37" s="293"/>
      <c r="I37" s="294"/>
      <c r="J37" s="293"/>
      <c r="K37" s="294"/>
      <c r="L37" s="203"/>
      <c r="M37" s="203"/>
      <c r="N37" s="203"/>
    </row>
    <row r="38" spans="1:14" s="58" customFormat="1" ht="13.95" customHeight="1" x14ac:dyDescent="0.25">
      <c r="A38" s="80" t="s">
        <v>412</v>
      </c>
      <c r="B38" s="580"/>
      <c r="C38" s="580"/>
      <c r="D38" s="81"/>
      <c r="E38" s="82"/>
      <c r="F38" s="81"/>
      <c r="G38" s="83"/>
      <c r="H38" s="293" t="s">
        <v>413</v>
      </c>
      <c r="I38" s="294">
        <v>72.91</v>
      </c>
      <c r="J38" s="293"/>
      <c r="K38" s="294"/>
      <c r="L38" s="203"/>
      <c r="M38" s="203"/>
      <c r="N38" s="203"/>
    </row>
    <row r="39" spans="1:14" s="58" customFormat="1" ht="13.95" customHeight="1" x14ac:dyDescent="0.25">
      <c r="A39" s="239" t="s">
        <v>387</v>
      </c>
      <c r="B39" s="580"/>
      <c r="C39" s="580"/>
      <c r="D39" s="240"/>
      <c r="E39" s="241"/>
      <c r="F39" s="240"/>
      <c r="G39" s="84"/>
      <c r="H39" s="242" t="s">
        <v>317</v>
      </c>
      <c r="I39" s="341">
        <v>47.55</v>
      </c>
      <c r="J39" s="242"/>
      <c r="K39" s="341"/>
      <c r="L39" s="203"/>
      <c r="M39" s="203"/>
      <c r="N39" s="203"/>
    </row>
    <row r="40" spans="1:14" s="58" customFormat="1" ht="13.95" customHeight="1" x14ac:dyDescent="0.25">
      <c r="A40" s="239" t="s">
        <v>388</v>
      </c>
      <c r="B40" s="580"/>
      <c r="C40" s="580"/>
      <c r="D40" s="240"/>
      <c r="E40" s="241"/>
      <c r="F40" s="240"/>
      <c r="G40" s="84"/>
      <c r="H40" s="242" t="s">
        <v>142</v>
      </c>
      <c r="I40" s="341">
        <v>213.28</v>
      </c>
      <c r="J40" s="242"/>
      <c r="K40" s="341"/>
      <c r="L40" s="203"/>
      <c r="M40" s="203"/>
      <c r="N40" s="203"/>
    </row>
    <row r="41" spans="1:14" s="58" customFormat="1" ht="13.95" customHeight="1" thickBot="1" x14ac:dyDescent="0.3">
      <c r="A41" s="373" t="s">
        <v>389</v>
      </c>
      <c r="B41" s="581"/>
      <c r="C41" s="581"/>
      <c r="D41" s="374"/>
      <c r="E41" s="375"/>
      <c r="F41" s="376"/>
      <c r="G41" s="377"/>
      <c r="H41" s="378" t="s">
        <v>142</v>
      </c>
      <c r="I41" s="379">
        <v>75.62</v>
      </c>
      <c r="J41" s="378"/>
      <c r="K41" s="379"/>
      <c r="L41" s="203"/>
      <c r="M41" s="203"/>
      <c r="N41" s="203"/>
    </row>
    <row r="42" spans="1:14" s="58" customFormat="1" ht="33" customHeight="1" thickBot="1" x14ac:dyDescent="0.45">
      <c r="A42" s="371" t="s">
        <v>390</v>
      </c>
      <c r="B42" s="372"/>
      <c r="C42" s="372"/>
      <c r="D42" s="585" t="s">
        <v>518</v>
      </c>
      <c r="E42" s="585"/>
      <c r="F42" s="585"/>
      <c r="G42" s="585"/>
      <c r="H42" s="585"/>
      <c r="I42" s="585"/>
      <c r="J42" s="203"/>
      <c r="K42" s="203"/>
      <c r="L42" s="203"/>
      <c r="M42" s="203"/>
      <c r="N42" s="203"/>
    </row>
    <row r="43" spans="1:14" s="58" customFormat="1" ht="13.95" customHeight="1" x14ac:dyDescent="0.25">
      <c r="A43" s="586" t="s">
        <v>44</v>
      </c>
      <c r="B43" s="573" t="s">
        <v>321</v>
      </c>
      <c r="C43" s="574"/>
      <c r="D43" s="573" t="s">
        <v>52</v>
      </c>
      <c r="E43" s="589"/>
      <c r="F43" s="591" t="s">
        <v>117</v>
      </c>
      <c r="G43" s="574"/>
      <c r="H43" s="573" t="s">
        <v>118</v>
      </c>
      <c r="I43" s="574"/>
      <c r="J43" s="569"/>
      <c r="K43" s="569"/>
      <c r="L43" s="203"/>
      <c r="M43" s="203"/>
      <c r="N43" s="203"/>
    </row>
    <row r="44" spans="1:14" s="58" customFormat="1" ht="13.95" customHeight="1" x14ac:dyDescent="0.25">
      <c r="A44" s="587"/>
      <c r="B44" s="575"/>
      <c r="C44" s="576"/>
      <c r="D44" s="575"/>
      <c r="E44" s="590"/>
      <c r="F44" s="592"/>
      <c r="G44" s="576"/>
      <c r="H44" s="575"/>
      <c r="I44" s="576"/>
      <c r="J44" s="569"/>
      <c r="K44" s="569"/>
      <c r="L44" s="203"/>
      <c r="M44" s="203"/>
      <c r="N44" s="203"/>
    </row>
    <row r="45" spans="1:14" s="58" customFormat="1" ht="13.95" customHeight="1" thickBot="1" x14ac:dyDescent="0.3">
      <c r="A45" s="588"/>
      <c r="B45" s="191" t="s">
        <v>46</v>
      </c>
      <c r="C45" s="192" t="s">
        <v>47</v>
      </c>
      <c r="D45" s="191" t="s">
        <v>46</v>
      </c>
      <c r="E45" s="193" t="s">
        <v>47</v>
      </c>
      <c r="F45" s="193" t="s">
        <v>46</v>
      </c>
      <c r="G45" s="192" t="s">
        <v>47</v>
      </c>
      <c r="H45" s="194" t="s">
        <v>46</v>
      </c>
      <c r="I45" s="195" t="s">
        <v>47</v>
      </c>
      <c r="J45" s="59"/>
      <c r="K45" s="60"/>
      <c r="L45" s="203"/>
      <c r="M45" s="203"/>
      <c r="N45" s="203"/>
    </row>
    <row r="46" spans="1:14" s="58" customFormat="1" ht="16.8" customHeight="1" thickBot="1" x14ac:dyDescent="0.3">
      <c r="A46" s="570" t="s">
        <v>48</v>
      </c>
      <c r="B46" s="571"/>
      <c r="C46" s="571"/>
      <c r="D46" s="571"/>
      <c r="E46" s="571"/>
      <c r="F46" s="571"/>
      <c r="G46" s="571"/>
      <c r="H46" s="571"/>
      <c r="I46" s="572"/>
      <c r="J46" s="85"/>
      <c r="K46" s="85"/>
      <c r="L46" s="203"/>
      <c r="M46" s="203"/>
      <c r="N46" s="203"/>
    </row>
    <row r="47" spans="1:14" s="58" customFormat="1" ht="13.95" customHeight="1" x14ac:dyDescent="0.25">
      <c r="A47" s="86" t="s">
        <v>314</v>
      </c>
      <c r="B47" s="243"/>
      <c r="C47" s="244"/>
      <c r="D47" s="245"/>
      <c r="E47" s="246"/>
      <c r="F47" s="247" t="s">
        <v>276</v>
      </c>
      <c r="G47" s="248">
        <v>720</v>
      </c>
      <c r="H47" s="249" t="s">
        <v>276</v>
      </c>
      <c r="I47" s="250">
        <v>720</v>
      </c>
      <c r="J47" s="61"/>
      <c r="K47" s="61"/>
      <c r="L47" s="203"/>
      <c r="M47" s="203"/>
      <c r="N47" s="203"/>
    </row>
    <row r="48" spans="1:14" s="58" customFormat="1" ht="13.95" customHeight="1" x14ac:dyDescent="0.25">
      <c r="A48" s="251" t="s">
        <v>322</v>
      </c>
      <c r="B48" s="207" t="s">
        <v>142</v>
      </c>
      <c r="C48" s="244">
        <v>198</v>
      </c>
      <c r="D48" s="245"/>
      <c r="E48" s="246"/>
      <c r="F48" s="247" t="s">
        <v>142</v>
      </c>
      <c r="G48" s="248">
        <v>148</v>
      </c>
      <c r="H48" s="249" t="s">
        <v>142</v>
      </c>
      <c r="I48" s="250">
        <v>150</v>
      </c>
      <c r="J48" s="61"/>
      <c r="K48" s="61"/>
      <c r="L48" s="203"/>
      <c r="M48" s="203"/>
      <c r="N48" s="203"/>
    </row>
    <row r="49" spans="1:14" s="58" customFormat="1" ht="13.95" customHeight="1" x14ac:dyDescent="0.25">
      <c r="A49" s="251" t="s">
        <v>470</v>
      </c>
      <c r="B49" s="207" t="s">
        <v>323</v>
      </c>
      <c r="C49" s="244">
        <v>89</v>
      </c>
      <c r="D49" s="245"/>
      <c r="E49" s="246"/>
      <c r="F49" s="247" t="s">
        <v>499</v>
      </c>
      <c r="G49" s="248" t="s">
        <v>500</v>
      </c>
      <c r="H49" s="249" t="s">
        <v>510</v>
      </c>
      <c r="I49" s="250">
        <v>70</v>
      </c>
      <c r="J49" s="61"/>
      <c r="K49" s="61"/>
      <c r="L49" s="203"/>
      <c r="M49" s="203"/>
      <c r="N49" s="203"/>
    </row>
    <row r="50" spans="1:14" s="58" customFormat="1" ht="13.95" customHeight="1" x14ac:dyDescent="0.25">
      <c r="A50" s="251" t="s">
        <v>324</v>
      </c>
      <c r="B50" s="207" t="s">
        <v>142</v>
      </c>
      <c r="C50" s="244">
        <v>89</v>
      </c>
      <c r="D50" s="245"/>
      <c r="E50" s="246"/>
      <c r="F50" s="247" t="s">
        <v>277</v>
      </c>
      <c r="G50" s="248" t="s">
        <v>501</v>
      </c>
      <c r="H50" s="249" t="s">
        <v>142</v>
      </c>
      <c r="I50" s="250">
        <v>70</v>
      </c>
      <c r="J50" s="61"/>
      <c r="K50" s="61"/>
      <c r="L50" s="203"/>
      <c r="M50" s="203"/>
      <c r="N50" s="203"/>
    </row>
    <row r="51" spans="1:14" s="58" customFormat="1" ht="13.95" customHeight="1" x14ac:dyDescent="0.25">
      <c r="A51" s="251" t="s">
        <v>325</v>
      </c>
      <c r="B51" s="207" t="s">
        <v>142</v>
      </c>
      <c r="C51" s="244">
        <v>145</v>
      </c>
      <c r="D51" s="245"/>
      <c r="E51" s="246"/>
      <c r="F51" s="247" t="s">
        <v>142</v>
      </c>
      <c r="G51" s="248">
        <v>136</v>
      </c>
      <c r="H51" s="249"/>
      <c r="I51" s="250"/>
      <c r="J51" s="61"/>
      <c r="K51" s="61"/>
      <c r="L51" s="203"/>
      <c r="M51" s="203"/>
      <c r="N51" s="203"/>
    </row>
    <row r="52" spans="1:14" s="58" customFormat="1" ht="13.95" customHeight="1" x14ac:dyDescent="0.25">
      <c r="A52" s="251" t="s">
        <v>318</v>
      </c>
      <c r="B52" s="207"/>
      <c r="C52" s="244"/>
      <c r="D52" s="245"/>
      <c r="E52" s="246"/>
      <c r="F52" s="247" t="s">
        <v>276</v>
      </c>
      <c r="G52" s="248">
        <v>95</v>
      </c>
      <c r="H52" s="249" t="s">
        <v>142</v>
      </c>
      <c r="I52" s="250">
        <v>30</v>
      </c>
      <c r="J52" s="61"/>
      <c r="K52" s="61"/>
      <c r="L52" s="203"/>
      <c r="M52" s="203"/>
      <c r="N52" s="203"/>
    </row>
    <row r="53" spans="1:14" s="58" customFormat="1" ht="13.95" customHeight="1" x14ac:dyDescent="0.25">
      <c r="A53" s="251" t="s">
        <v>326</v>
      </c>
      <c r="B53" s="207" t="s">
        <v>323</v>
      </c>
      <c r="C53" s="244">
        <v>35</v>
      </c>
      <c r="D53" s="245"/>
      <c r="E53" s="246"/>
      <c r="F53" s="247"/>
      <c r="G53" s="248"/>
      <c r="H53" s="249"/>
      <c r="I53" s="250"/>
      <c r="J53" s="61"/>
      <c r="K53" s="61"/>
      <c r="L53" s="203"/>
      <c r="M53" s="203"/>
      <c r="N53" s="203"/>
    </row>
    <row r="54" spans="1:14" s="58" customFormat="1" ht="13.95" customHeight="1" x14ac:dyDescent="0.25">
      <c r="A54" s="252" t="s">
        <v>222</v>
      </c>
      <c r="B54" s="212"/>
      <c r="C54" s="253"/>
      <c r="D54" s="342"/>
      <c r="E54" s="343"/>
      <c r="F54" s="254" t="s">
        <v>276</v>
      </c>
      <c r="G54" s="250" t="s">
        <v>502</v>
      </c>
      <c r="H54" s="249" t="s">
        <v>276</v>
      </c>
      <c r="I54" s="250">
        <v>154</v>
      </c>
      <c r="J54" s="61"/>
      <c r="K54" s="61"/>
      <c r="L54" s="203"/>
      <c r="M54" s="203"/>
      <c r="N54" s="203"/>
    </row>
    <row r="55" spans="1:14" s="58" customFormat="1" ht="13.95" customHeight="1" x14ac:dyDescent="0.25">
      <c r="A55" s="252" t="s">
        <v>327</v>
      </c>
      <c r="B55" s="212"/>
      <c r="C55" s="253"/>
      <c r="D55" s="342"/>
      <c r="E55" s="343"/>
      <c r="F55" s="254" t="s">
        <v>277</v>
      </c>
      <c r="G55" s="255" t="s">
        <v>503</v>
      </c>
      <c r="H55" s="256" t="s">
        <v>142</v>
      </c>
      <c r="I55" s="255" t="s">
        <v>511</v>
      </c>
      <c r="J55" s="62"/>
      <c r="K55" s="62"/>
      <c r="L55" s="203"/>
      <c r="M55" s="203"/>
      <c r="N55" s="203"/>
    </row>
    <row r="56" spans="1:14" s="58" customFormat="1" ht="13.95" customHeight="1" x14ac:dyDescent="0.25">
      <c r="A56" s="252" t="s">
        <v>328</v>
      </c>
      <c r="B56" s="212"/>
      <c r="C56" s="253"/>
      <c r="D56" s="344" t="s">
        <v>142</v>
      </c>
      <c r="E56" s="210">
        <v>69</v>
      </c>
      <c r="F56" s="254" t="s">
        <v>277</v>
      </c>
      <c r="G56" s="250" t="s">
        <v>504</v>
      </c>
      <c r="H56" s="249"/>
      <c r="I56" s="250"/>
      <c r="J56" s="61"/>
      <c r="K56" s="61"/>
      <c r="L56" s="203"/>
      <c r="M56" s="203"/>
      <c r="N56" s="203"/>
    </row>
    <row r="57" spans="1:14" s="58" customFormat="1" ht="13.95" customHeight="1" x14ac:dyDescent="0.25">
      <c r="A57" s="252" t="s">
        <v>143</v>
      </c>
      <c r="B57" s="212"/>
      <c r="C57" s="253"/>
      <c r="D57" s="344" t="s">
        <v>142</v>
      </c>
      <c r="E57" s="250">
        <v>129</v>
      </c>
      <c r="F57" s="254"/>
      <c r="G57" s="255"/>
      <c r="H57" s="256"/>
      <c r="I57" s="257"/>
      <c r="J57" s="62"/>
      <c r="K57" s="63"/>
      <c r="L57" s="203"/>
      <c r="M57" s="203"/>
      <c r="N57" s="203"/>
    </row>
    <row r="58" spans="1:14" s="58" customFormat="1" ht="13.95" customHeight="1" thickBot="1" x14ac:dyDescent="0.3">
      <c r="A58" s="258" t="s">
        <v>225</v>
      </c>
      <c r="B58" s="217"/>
      <c r="C58" s="259"/>
      <c r="D58" s="345" t="s">
        <v>142</v>
      </c>
      <c r="E58" s="346">
        <v>139</v>
      </c>
      <c r="F58" s="260" t="s">
        <v>142</v>
      </c>
      <c r="G58" s="261" t="s">
        <v>505</v>
      </c>
      <c r="H58" s="262" t="s">
        <v>142</v>
      </c>
      <c r="I58" s="261" t="s">
        <v>512</v>
      </c>
      <c r="J58" s="62"/>
      <c r="K58" s="62"/>
      <c r="L58" s="203"/>
      <c r="M58" s="203"/>
      <c r="N58" s="203"/>
    </row>
    <row r="59" spans="1:14" s="58" customFormat="1" ht="16.8" customHeight="1" thickBot="1" x14ac:dyDescent="0.3">
      <c r="A59" s="593" t="s">
        <v>49</v>
      </c>
      <c r="B59" s="556"/>
      <c r="C59" s="556"/>
      <c r="D59" s="556"/>
      <c r="E59" s="556"/>
      <c r="F59" s="556"/>
      <c r="G59" s="556"/>
      <c r="H59" s="556"/>
      <c r="I59" s="557"/>
      <c r="J59" s="85"/>
      <c r="K59" s="85"/>
      <c r="L59" s="203"/>
      <c r="M59" s="203"/>
      <c r="N59" s="203"/>
    </row>
    <row r="60" spans="1:14" s="58" customFormat="1" ht="13.95" customHeight="1" x14ac:dyDescent="0.25">
      <c r="A60" s="87" t="s">
        <v>383</v>
      </c>
      <c r="B60" s="338" t="s">
        <v>142</v>
      </c>
      <c r="C60" s="97">
        <v>215</v>
      </c>
      <c r="D60" s="263"/>
      <c r="E60" s="264"/>
      <c r="F60" s="338" t="s">
        <v>142</v>
      </c>
      <c r="G60" s="99">
        <v>130</v>
      </c>
      <c r="H60" s="338" t="s">
        <v>142</v>
      </c>
      <c r="I60" s="99">
        <v>129</v>
      </c>
      <c r="J60" s="64"/>
      <c r="K60" s="64"/>
      <c r="L60" s="203"/>
      <c r="M60" s="203"/>
      <c r="N60" s="203"/>
    </row>
    <row r="61" spans="1:14" s="58" customFormat="1" ht="13.95" customHeight="1" x14ac:dyDescent="0.25">
      <c r="A61" s="88" t="s">
        <v>391</v>
      </c>
      <c r="B61" s="227" t="s">
        <v>142</v>
      </c>
      <c r="C61" s="98">
        <v>222</v>
      </c>
      <c r="D61" s="265"/>
      <c r="E61" s="266"/>
      <c r="F61" s="227" t="s">
        <v>142</v>
      </c>
      <c r="G61" s="100">
        <v>80</v>
      </c>
      <c r="H61" s="227" t="s">
        <v>142</v>
      </c>
      <c r="I61" s="100">
        <v>80</v>
      </c>
      <c r="J61" s="64"/>
      <c r="K61" s="64"/>
      <c r="L61" s="203"/>
      <c r="M61" s="203"/>
      <c r="N61" s="203"/>
    </row>
    <row r="62" spans="1:14" s="58" customFormat="1" ht="13.95" customHeight="1" thickBot="1" x14ac:dyDescent="0.3">
      <c r="A62" s="89" t="s">
        <v>392</v>
      </c>
      <c r="B62" s="231"/>
      <c r="C62" s="267"/>
      <c r="D62" s="347" t="s">
        <v>142</v>
      </c>
      <c r="E62" s="267">
        <v>69</v>
      </c>
      <c r="F62" s="268" t="s">
        <v>142</v>
      </c>
      <c r="G62" s="233">
        <v>98</v>
      </c>
      <c r="H62" s="268" t="s">
        <v>142</v>
      </c>
      <c r="I62" s="359">
        <v>99</v>
      </c>
      <c r="J62" s="65"/>
      <c r="K62" s="63"/>
      <c r="L62" s="203"/>
      <c r="M62" s="203"/>
      <c r="N62" s="203"/>
    </row>
    <row r="63" spans="1:14" s="58" customFormat="1" ht="16.8" customHeight="1" thickBot="1" x14ac:dyDescent="0.3">
      <c r="A63" s="558" t="s">
        <v>50</v>
      </c>
      <c r="B63" s="559"/>
      <c r="C63" s="559"/>
      <c r="D63" s="559"/>
      <c r="E63" s="559"/>
      <c r="F63" s="559"/>
      <c r="G63" s="559"/>
      <c r="H63" s="559"/>
      <c r="I63" s="560"/>
      <c r="J63" s="85"/>
      <c r="K63" s="85"/>
      <c r="L63" s="203"/>
      <c r="M63" s="203"/>
      <c r="N63" s="203"/>
    </row>
    <row r="64" spans="1:14" s="58" customFormat="1" ht="13.95" customHeight="1" x14ac:dyDescent="0.25">
      <c r="A64" s="269" t="s">
        <v>144</v>
      </c>
      <c r="B64" s="270"/>
      <c r="C64" s="271"/>
      <c r="D64" s="348" t="s">
        <v>145</v>
      </c>
      <c r="E64" s="271">
        <v>85</v>
      </c>
      <c r="F64" s="272"/>
      <c r="G64" s="273"/>
      <c r="H64" s="274"/>
      <c r="I64" s="275"/>
      <c r="J64" s="61"/>
      <c r="K64" s="66"/>
      <c r="L64" s="203"/>
      <c r="M64" s="203"/>
      <c r="N64" s="203"/>
    </row>
    <row r="65" spans="1:14" s="58" customFormat="1" ht="13.95" customHeight="1" x14ac:dyDescent="0.25">
      <c r="A65" s="90" t="s">
        <v>329</v>
      </c>
      <c r="B65" s="349" t="s">
        <v>331</v>
      </c>
      <c r="C65" s="276">
        <v>315</v>
      </c>
      <c r="D65" s="277"/>
      <c r="E65" s="276"/>
      <c r="F65" s="278" t="s">
        <v>142</v>
      </c>
      <c r="G65" s="279">
        <v>295</v>
      </c>
      <c r="H65" s="278" t="s">
        <v>142</v>
      </c>
      <c r="I65" s="106">
        <v>298</v>
      </c>
      <c r="J65" s="61"/>
      <c r="K65" s="66"/>
      <c r="L65" s="203"/>
      <c r="M65" s="203"/>
      <c r="N65" s="203"/>
    </row>
    <row r="66" spans="1:14" s="58" customFormat="1" ht="13.95" customHeight="1" x14ac:dyDescent="0.25">
      <c r="A66" s="90" t="s">
        <v>330</v>
      </c>
      <c r="B66" s="349" t="s">
        <v>142</v>
      </c>
      <c r="C66" s="276">
        <v>245</v>
      </c>
      <c r="D66" s="277"/>
      <c r="E66" s="276"/>
      <c r="F66" s="278" t="s">
        <v>377</v>
      </c>
      <c r="G66" s="279">
        <v>49</v>
      </c>
      <c r="H66" s="278"/>
      <c r="I66" s="280"/>
      <c r="J66" s="61"/>
      <c r="K66" s="66"/>
      <c r="L66" s="203"/>
      <c r="M66" s="203"/>
      <c r="N66" s="203"/>
    </row>
    <row r="67" spans="1:14" s="58" customFormat="1" ht="13.95" customHeight="1" thickBot="1" x14ac:dyDescent="0.3">
      <c r="A67" s="281" t="s">
        <v>332</v>
      </c>
      <c r="B67" s="282"/>
      <c r="C67" s="283"/>
      <c r="D67" s="284"/>
      <c r="E67" s="285"/>
      <c r="F67" s="286" t="s">
        <v>278</v>
      </c>
      <c r="G67" s="287" t="s">
        <v>506</v>
      </c>
      <c r="H67" s="286" t="s">
        <v>278</v>
      </c>
      <c r="I67" s="287" t="s">
        <v>509</v>
      </c>
      <c r="J67" s="66"/>
      <c r="K67" s="62"/>
      <c r="L67" s="203"/>
      <c r="M67" s="203"/>
      <c r="N67" s="203"/>
    </row>
    <row r="68" spans="1:14" s="58" customFormat="1" ht="16.8" customHeight="1" x14ac:dyDescent="0.25">
      <c r="A68" s="582" t="s">
        <v>51</v>
      </c>
      <c r="B68" s="583"/>
      <c r="C68" s="583"/>
      <c r="D68" s="583"/>
      <c r="E68" s="583"/>
      <c r="F68" s="583"/>
      <c r="G68" s="583"/>
      <c r="H68" s="583"/>
      <c r="I68" s="584"/>
      <c r="J68" s="85"/>
      <c r="K68" s="85"/>
      <c r="L68" s="203"/>
      <c r="M68" s="203"/>
      <c r="N68" s="203"/>
    </row>
    <row r="69" spans="1:14" s="58" customFormat="1" ht="13.95" customHeight="1" x14ac:dyDescent="0.25">
      <c r="A69" s="101" t="s">
        <v>393</v>
      </c>
      <c r="B69" s="103" t="s">
        <v>323</v>
      </c>
      <c r="C69" s="104">
        <v>215</v>
      </c>
      <c r="D69" s="102"/>
      <c r="E69" s="102"/>
      <c r="F69" s="103" t="s">
        <v>142</v>
      </c>
      <c r="G69" s="104">
        <v>80</v>
      </c>
      <c r="H69" s="103" t="s">
        <v>142</v>
      </c>
      <c r="I69" s="105">
        <v>80</v>
      </c>
      <c r="J69" s="59"/>
      <c r="K69" s="67"/>
      <c r="L69" s="203"/>
      <c r="M69" s="203"/>
      <c r="N69" s="203"/>
    </row>
    <row r="70" spans="1:14" ht="15" thickBot="1" x14ac:dyDescent="0.35">
      <c r="A70" s="296" t="s">
        <v>507</v>
      </c>
      <c r="B70" s="350"/>
      <c r="C70" s="351"/>
      <c r="D70" s="296"/>
      <c r="E70" s="296"/>
      <c r="F70" s="350" t="s">
        <v>277</v>
      </c>
      <c r="G70" s="350" t="s">
        <v>508</v>
      </c>
      <c r="H70" s="350" t="s">
        <v>276</v>
      </c>
      <c r="I70" s="350">
        <v>1550</v>
      </c>
      <c r="J70" s="203"/>
      <c r="K70" s="203"/>
    </row>
    <row r="71" spans="1:14" x14ac:dyDescent="0.3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</row>
    <row r="72" spans="1:14" x14ac:dyDescent="0.3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</row>
    <row r="73" spans="1:14" x14ac:dyDescent="0.3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1:14" x14ac:dyDescent="0.3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</row>
    <row r="75" spans="1:14" x14ac:dyDescent="0.3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</row>
    <row r="76" spans="1:14" x14ac:dyDescent="0.3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</row>
    <row r="77" spans="1:14" x14ac:dyDescent="0.3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</row>
    <row r="78" spans="1:14" x14ac:dyDescent="0.3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4" x14ac:dyDescent="0.3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</row>
    <row r="80" spans="1:14" x14ac:dyDescent="0.3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</row>
    <row r="81" spans="1:11" x14ac:dyDescent="0.3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</row>
    <row r="82" spans="1:11" x14ac:dyDescent="0.3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</row>
    <row r="83" spans="1:11" x14ac:dyDescent="0.3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</row>
    <row r="84" spans="1:11" x14ac:dyDescent="0.3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</row>
    <row r="85" spans="1:11" x14ac:dyDescent="0.3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</row>
    <row r="86" spans="1:11" x14ac:dyDescent="0.3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</row>
    <row r="87" spans="1:11" x14ac:dyDescent="0.3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</row>
    <row r="88" spans="1:11" x14ac:dyDescent="0.3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</row>
    <row r="89" spans="1:11" x14ac:dyDescent="0.3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</row>
    <row r="90" spans="1:11" x14ac:dyDescent="0.3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</row>
    <row r="91" spans="1:11" x14ac:dyDescent="0.3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</row>
    <row r="92" spans="1:11" x14ac:dyDescent="0.3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</row>
    <row r="93" spans="1:11" x14ac:dyDescent="0.3">
      <c r="A93" s="203"/>
      <c r="B93" s="203"/>
      <c r="C93" s="203"/>
      <c r="D93" s="203"/>
      <c r="E93" s="203"/>
      <c r="F93" s="203"/>
      <c r="G93" s="203"/>
      <c r="H93" s="203"/>
      <c r="I93" s="203"/>
      <c r="J93" s="203"/>
      <c r="K93" s="203"/>
    </row>
    <row r="94" spans="1:11" x14ac:dyDescent="0.3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</row>
    <row r="95" spans="1:11" x14ac:dyDescent="0.3">
      <c r="A95" s="203"/>
      <c r="B95" s="203"/>
      <c r="C95" s="203"/>
      <c r="D95" s="203"/>
      <c r="E95" s="203"/>
      <c r="F95" s="203"/>
      <c r="G95" s="203"/>
      <c r="H95" s="203"/>
      <c r="I95" s="203"/>
      <c r="J95" s="203"/>
      <c r="K95" s="203"/>
    </row>
    <row r="96" spans="1:11" x14ac:dyDescent="0.3">
      <c r="A96" s="203"/>
      <c r="B96" s="203"/>
      <c r="C96" s="203"/>
      <c r="D96" s="203"/>
      <c r="E96" s="203"/>
      <c r="F96" s="203"/>
      <c r="G96" s="203"/>
      <c r="H96" s="203"/>
      <c r="I96" s="203"/>
      <c r="J96" s="203"/>
      <c r="K96" s="203"/>
    </row>
    <row r="97" spans="1:11" x14ac:dyDescent="0.3">
      <c r="A97" s="203"/>
      <c r="B97" s="203"/>
      <c r="C97" s="203"/>
      <c r="D97" s="203"/>
      <c r="E97" s="203"/>
      <c r="F97" s="203"/>
      <c r="G97" s="203"/>
      <c r="H97" s="203"/>
      <c r="I97" s="203"/>
      <c r="J97" s="203"/>
      <c r="K97" s="203"/>
    </row>
    <row r="98" spans="1:11" x14ac:dyDescent="0.3">
      <c r="A98" s="203"/>
      <c r="B98" s="203"/>
      <c r="C98" s="203"/>
      <c r="D98" s="203"/>
      <c r="E98" s="203"/>
      <c r="F98" s="203"/>
      <c r="G98" s="203"/>
      <c r="H98" s="203"/>
      <c r="I98" s="203"/>
      <c r="J98" s="203"/>
      <c r="K98" s="203"/>
    </row>
    <row r="99" spans="1:11" x14ac:dyDescent="0.3">
      <c r="A99" s="203"/>
      <c r="B99" s="203"/>
      <c r="C99" s="203"/>
      <c r="D99" s="203"/>
      <c r="E99" s="203"/>
      <c r="F99" s="203"/>
      <c r="G99" s="203"/>
      <c r="H99" s="203"/>
      <c r="I99" s="203"/>
      <c r="J99" s="203"/>
      <c r="K99" s="203"/>
    </row>
    <row r="100" spans="1:11" x14ac:dyDescent="0.3">
      <c r="A100" s="203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1:11" x14ac:dyDescent="0.3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</row>
    <row r="102" spans="1:11" x14ac:dyDescent="0.3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</row>
    <row r="103" spans="1:11" x14ac:dyDescent="0.3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</row>
    <row r="104" spans="1:11" x14ac:dyDescent="0.3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</row>
    <row r="105" spans="1:11" x14ac:dyDescent="0.3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</row>
    <row r="106" spans="1:11" x14ac:dyDescent="0.3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</row>
    <row r="107" spans="1:11" x14ac:dyDescent="0.3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</row>
    <row r="108" spans="1:11" x14ac:dyDescent="0.3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</row>
    <row r="109" spans="1:11" x14ac:dyDescent="0.3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</row>
    <row r="110" spans="1:11" x14ac:dyDescent="0.3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</row>
    <row r="111" spans="1:11" x14ac:dyDescent="0.3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</row>
    <row r="112" spans="1:11" x14ac:dyDescent="0.3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</row>
    <row r="113" spans="1:11" x14ac:dyDescent="0.3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</row>
    <row r="114" spans="1:11" x14ac:dyDescent="0.3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</row>
    <row r="115" spans="1:11" x14ac:dyDescent="0.3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</row>
    <row r="116" spans="1:11" x14ac:dyDescent="0.3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</row>
    <row r="117" spans="1:11" x14ac:dyDescent="0.3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</row>
    <row r="118" spans="1:11" x14ac:dyDescent="0.3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</row>
    <row r="119" spans="1:11" x14ac:dyDescent="0.3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</row>
    <row r="120" spans="1:11" x14ac:dyDescent="0.3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x14ac:dyDescent="0.3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  <row r="122" spans="1:11" x14ac:dyDescent="0.3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</row>
    <row r="123" spans="1:11" x14ac:dyDescent="0.3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</row>
    <row r="124" spans="1:11" x14ac:dyDescent="0.3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</row>
    <row r="125" spans="1:11" x14ac:dyDescent="0.3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</row>
    <row r="126" spans="1:11" x14ac:dyDescent="0.3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</row>
    <row r="127" spans="1:11" x14ac:dyDescent="0.3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</row>
    <row r="128" spans="1:11" x14ac:dyDescent="0.3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</row>
    <row r="129" spans="1:11" x14ac:dyDescent="0.3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</row>
    <row r="130" spans="1:11" x14ac:dyDescent="0.3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</row>
    <row r="131" spans="1:11" x14ac:dyDescent="0.3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</row>
    <row r="132" spans="1:11" x14ac:dyDescent="0.3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</row>
    <row r="133" spans="1:11" x14ac:dyDescent="0.3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</row>
    <row r="134" spans="1:11" x14ac:dyDescent="0.3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</row>
    <row r="135" spans="1:11" x14ac:dyDescent="0.3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</row>
    <row r="136" spans="1:11" x14ac:dyDescent="0.3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</row>
    <row r="137" spans="1:11" x14ac:dyDescent="0.3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</row>
    <row r="138" spans="1:11" x14ac:dyDescent="0.3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</row>
    <row r="139" spans="1:11" x14ac:dyDescent="0.3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</row>
    <row r="140" spans="1:11" x14ac:dyDescent="0.3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</row>
    <row r="141" spans="1:11" x14ac:dyDescent="0.3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</row>
    <row r="142" spans="1:11" x14ac:dyDescent="0.3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</row>
    <row r="143" spans="1:11" x14ac:dyDescent="0.3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</row>
    <row r="144" spans="1:11" x14ac:dyDescent="0.3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</row>
    <row r="145" spans="1:11" x14ac:dyDescent="0.3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</sheetData>
  <mergeCells count="24">
    <mergeCell ref="A68:I68"/>
    <mergeCell ref="D42:I42"/>
    <mergeCell ref="A43:A45"/>
    <mergeCell ref="B43:C44"/>
    <mergeCell ref="D43:E44"/>
    <mergeCell ref="F43:G44"/>
    <mergeCell ref="H43:I44"/>
    <mergeCell ref="A59:I59"/>
    <mergeCell ref="A63:I63"/>
    <mergeCell ref="A46:I46"/>
    <mergeCell ref="J43:K44"/>
    <mergeCell ref="A5:K5"/>
    <mergeCell ref="H1:I1"/>
    <mergeCell ref="A2:A4"/>
    <mergeCell ref="B2:C3"/>
    <mergeCell ref="D2:E3"/>
    <mergeCell ref="F2:G3"/>
    <mergeCell ref="H2:I3"/>
    <mergeCell ref="B6:C41"/>
    <mergeCell ref="D20:K20"/>
    <mergeCell ref="D29:K29"/>
    <mergeCell ref="D33:K33"/>
    <mergeCell ref="J1:K1"/>
    <mergeCell ref="J2:K3"/>
  </mergeCells>
  <phoneticPr fontId="26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E41"/>
  <sheetViews>
    <sheetView zoomScaleNormal="100" workbookViewId="0">
      <selection activeCell="H9" sqref="H9"/>
    </sheetView>
  </sheetViews>
  <sheetFormatPr defaultColWidth="9.109375" defaultRowHeight="13.8" x14ac:dyDescent="0.3"/>
  <cols>
    <col min="1" max="1" width="31.88671875" style="116" customWidth="1"/>
    <col min="2" max="2" width="13.6640625" style="116" customWidth="1"/>
    <col min="3" max="3" width="13.109375" style="116" customWidth="1"/>
    <col min="4" max="4" width="16.33203125" style="116" customWidth="1"/>
    <col min="5" max="5" width="9.109375" style="116"/>
    <col min="6" max="16384" width="9.109375" style="40"/>
  </cols>
  <sheetData>
    <row r="1" spans="1:4" ht="13.5" customHeight="1" x14ac:dyDescent="0.3">
      <c r="A1" s="360" t="s">
        <v>114</v>
      </c>
      <c r="C1" s="291"/>
      <c r="D1" s="352">
        <v>44661</v>
      </c>
    </row>
    <row r="2" spans="1:4" ht="41.4" customHeight="1" x14ac:dyDescent="0.3">
      <c r="A2" s="120" t="s">
        <v>113</v>
      </c>
      <c r="B2" s="126" t="s">
        <v>112</v>
      </c>
      <c r="C2" s="126" t="s">
        <v>125</v>
      </c>
      <c r="D2" s="126" t="s">
        <v>111</v>
      </c>
    </row>
    <row r="3" spans="1:4" ht="16.95" customHeight="1" x14ac:dyDescent="0.3">
      <c r="A3" s="121" t="s">
        <v>146</v>
      </c>
      <c r="B3" s="353">
        <v>172.8</v>
      </c>
      <c r="C3" s="127" t="s">
        <v>414</v>
      </c>
      <c r="D3" s="354" t="s">
        <v>479</v>
      </c>
    </row>
    <row r="4" spans="1:4" ht="16.95" customHeight="1" x14ac:dyDescent="0.3">
      <c r="A4" s="140" t="s">
        <v>280</v>
      </c>
      <c r="B4" s="144"/>
      <c r="C4" s="144" t="s">
        <v>415</v>
      </c>
      <c r="D4" s="355"/>
    </row>
    <row r="5" spans="1:4" ht="16.95" customHeight="1" x14ac:dyDescent="0.3">
      <c r="A5" s="140" t="s">
        <v>279</v>
      </c>
      <c r="B5" s="144">
        <v>388.8</v>
      </c>
      <c r="C5" s="144" t="s">
        <v>416</v>
      </c>
      <c r="D5" s="355"/>
    </row>
    <row r="6" spans="1:4" ht="16.95" customHeight="1" x14ac:dyDescent="0.3">
      <c r="A6" s="140" t="s">
        <v>281</v>
      </c>
      <c r="B6" s="144" t="s">
        <v>297</v>
      </c>
      <c r="C6" s="144" t="s">
        <v>417</v>
      </c>
      <c r="D6" s="355"/>
    </row>
    <row r="7" spans="1:4" ht="16.95" customHeight="1" x14ac:dyDescent="0.3">
      <c r="A7" s="122" t="s">
        <v>282</v>
      </c>
      <c r="B7" s="128" t="s">
        <v>298</v>
      </c>
      <c r="C7" s="144" t="s">
        <v>418</v>
      </c>
      <c r="D7" s="355"/>
    </row>
    <row r="8" spans="1:4" ht="16.95" customHeight="1" x14ac:dyDescent="0.3">
      <c r="A8" s="122" t="s">
        <v>147</v>
      </c>
      <c r="B8" s="128"/>
      <c r="C8" s="144" t="s">
        <v>419</v>
      </c>
      <c r="D8" s="355" t="s">
        <v>478</v>
      </c>
    </row>
    <row r="9" spans="1:4" ht="16.95" customHeight="1" x14ac:dyDescent="0.3">
      <c r="A9" s="122" t="s">
        <v>283</v>
      </c>
      <c r="B9" s="128"/>
      <c r="C9" s="144" t="s">
        <v>420</v>
      </c>
      <c r="D9" s="355"/>
    </row>
    <row r="10" spans="1:4" ht="29.4" customHeight="1" x14ac:dyDescent="0.3">
      <c r="A10" s="122" t="s">
        <v>437</v>
      </c>
      <c r="B10" s="128"/>
      <c r="C10" s="144" t="s">
        <v>421</v>
      </c>
      <c r="D10" s="355"/>
    </row>
    <row r="11" spans="1:4" ht="16.95" customHeight="1" x14ac:dyDescent="0.3">
      <c r="A11" s="140" t="s">
        <v>148</v>
      </c>
      <c r="B11" s="144"/>
      <c r="C11" s="144"/>
      <c r="D11" s="355" t="s">
        <v>480</v>
      </c>
    </row>
    <row r="12" spans="1:4" ht="16.95" customHeight="1" x14ac:dyDescent="0.3">
      <c r="A12" s="122" t="s">
        <v>284</v>
      </c>
      <c r="B12" s="128"/>
      <c r="C12" s="129" t="s">
        <v>420</v>
      </c>
      <c r="D12" s="355"/>
    </row>
    <row r="13" spans="1:4" ht="16.95" customHeight="1" x14ac:dyDescent="0.3">
      <c r="A13" s="140" t="s">
        <v>150</v>
      </c>
      <c r="B13" s="144"/>
      <c r="C13" s="144"/>
      <c r="D13" s="355" t="s">
        <v>481</v>
      </c>
    </row>
    <row r="14" spans="1:4" ht="16.95" customHeight="1" x14ac:dyDescent="0.3">
      <c r="A14" s="122" t="s">
        <v>285</v>
      </c>
      <c r="B14" s="128" t="s">
        <v>299</v>
      </c>
      <c r="C14" s="144"/>
      <c r="D14" s="355"/>
    </row>
    <row r="15" spans="1:4" ht="16.95" customHeight="1" x14ac:dyDescent="0.3">
      <c r="A15" s="140" t="s">
        <v>286</v>
      </c>
      <c r="B15" s="144"/>
      <c r="C15" s="144" t="s">
        <v>415</v>
      </c>
      <c r="D15" s="355"/>
    </row>
    <row r="16" spans="1:4" ht="16.95" customHeight="1" x14ac:dyDescent="0.3">
      <c r="A16" s="122" t="s">
        <v>151</v>
      </c>
      <c r="B16" s="128"/>
      <c r="C16" s="144" t="s">
        <v>422</v>
      </c>
      <c r="D16" s="355" t="s">
        <v>149</v>
      </c>
    </row>
    <row r="17" spans="1:4" ht="16.95" customHeight="1" x14ac:dyDescent="0.3">
      <c r="A17" s="140" t="s">
        <v>287</v>
      </c>
      <c r="B17" s="144"/>
      <c r="C17" s="144" t="s">
        <v>424</v>
      </c>
      <c r="D17" s="355"/>
    </row>
    <row r="18" spans="1:4" ht="16.95" customHeight="1" x14ac:dyDescent="0.3">
      <c r="A18" s="122" t="s">
        <v>152</v>
      </c>
      <c r="B18" s="128" t="s">
        <v>300</v>
      </c>
      <c r="C18" s="144" t="s">
        <v>423</v>
      </c>
      <c r="D18" s="355" t="s">
        <v>482</v>
      </c>
    </row>
    <row r="19" spans="1:4" ht="16.95" customHeight="1" x14ac:dyDescent="0.3">
      <c r="A19" s="122" t="s">
        <v>153</v>
      </c>
      <c r="B19" s="128"/>
      <c r="C19" s="144" t="s">
        <v>425</v>
      </c>
      <c r="D19" s="355" t="s">
        <v>483</v>
      </c>
    </row>
    <row r="20" spans="1:4" ht="16.95" customHeight="1" x14ac:dyDescent="0.3">
      <c r="A20" s="122" t="s">
        <v>288</v>
      </c>
      <c r="B20" s="128" t="s">
        <v>301</v>
      </c>
      <c r="C20" s="144"/>
      <c r="D20" s="355"/>
    </row>
    <row r="21" spans="1:4" ht="16.95" customHeight="1" x14ac:dyDescent="0.3">
      <c r="A21" s="122" t="s">
        <v>289</v>
      </c>
      <c r="B21" s="128" t="s">
        <v>301</v>
      </c>
      <c r="C21" s="144"/>
      <c r="D21" s="355"/>
    </row>
    <row r="22" spans="1:4" ht="16.95" customHeight="1" x14ac:dyDescent="0.3">
      <c r="A22" s="122" t="s">
        <v>290</v>
      </c>
      <c r="B22" s="128" t="s">
        <v>302</v>
      </c>
      <c r="C22" s="144" t="s">
        <v>425</v>
      </c>
      <c r="D22" s="355"/>
    </row>
    <row r="23" spans="1:4" ht="16.95" customHeight="1" x14ac:dyDescent="0.3">
      <c r="A23" s="122" t="s">
        <v>154</v>
      </c>
      <c r="B23" s="128" t="s">
        <v>303</v>
      </c>
      <c r="C23" s="144" t="s">
        <v>420</v>
      </c>
      <c r="D23" s="355" t="s">
        <v>484</v>
      </c>
    </row>
    <row r="24" spans="1:4" ht="16.95" customHeight="1" x14ac:dyDescent="0.3">
      <c r="A24" s="122" t="s">
        <v>291</v>
      </c>
      <c r="B24" s="128" t="s">
        <v>303</v>
      </c>
      <c r="C24" s="144"/>
      <c r="D24" s="355"/>
    </row>
    <row r="25" spans="1:4" ht="16.95" customHeight="1" x14ac:dyDescent="0.3">
      <c r="A25" s="122" t="s">
        <v>292</v>
      </c>
      <c r="B25" s="128" t="s">
        <v>300</v>
      </c>
      <c r="C25" s="144"/>
      <c r="D25" s="355"/>
    </row>
    <row r="26" spans="1:4" ht="16.95" customHeight="1" x14ac:dyDescent="0.3">
      <c r="A26" s="140" t="s">
        <v>293</v>
      </c>
      <c r="B26" s="144" t="s">
        <v>304</v>
      </c>
      <c r="C26" s="144"/>
      <c r="D26" s="355"/>
    </row>
    <row r="27" spans="1:4" ht="16.95" customHeight="1" x14ac:dyDescent="0.3">
      <c r="A27" s="140" t="s">
        <v>294</v>
      </c>
      <c r="B27" s="144" t="s">
        <v>305</v>
      </c>
      <c r="C27" s="144"/>
      <c r="D27" s="355"/>
    </row>
    <row r="28" spans="1:4" ht="16.95" customHeight="1" x14ac:dyDescent="0.3">
      <c r="A28" s="140" t="s">
        <v>295</v>
      </c>
      <c r="B28" s="144"/>
      <c r="C28" s="144" t="s">
        <v>446</v>
      </c>
      <c r="D28" s="355"/>
    </row>
    <row r="29" spans="1:4" ht="16.95" customHeight="1" x14ac:dyDescent="0.3">
      <c r="A29" s="140" t="s">
        <v>296</v>
      </c>
      <c r="B29" s="144"/>
      <c r="C29" s="144" t="s">
        <v>417</v>
      </c>
      <c r="D29" s="355"/>
    </row>
    <row r="30" spans="1:4" ht="29.4" customHeight="1" x14ac:dyDescent="0.3">
      <c r="A30" s="140" t="s">
        <v>155</v>
      </c>
      <c r="B30" s="144"/>
      <c r="C30" s="144"/>
      <c r="D30" s="355" t="s">
        <v>485</v>
      </c>
    </row>
    <row r="31" spans="1:4" ht="33.6" customHeight="1" x14ac:dyDescent="0.3">
      <c r="A31" s="140" t="s">
        <v>156</v>
      </c>
      <c r="B31" s="144"/>
      <c r="C31" s="144" t="s">
        <v>426</v>
      </c>
      <c r="D31" s="355" t="s">
        <v>486</v>
      </c>
    </row>
    <row r="32" spans="1:4" ht="16.95" customHeight="1" x14ac:dyDescent="0.3">
      <c r="A32" s="140" t="s">
        <v>427</v>
      </c>
      <c r="B32" s="144"/>
      <c r="C32" s="144" t="s">
        <v>428</v>
      </c>
      <c r="D32" s="355"/>
    </row>
    <row r="33" spans="1:4" ht="16.95" customHeight="1" x14ac:dyDescent="0.3">
      <c r="A33" s="140" t="s">
        <v>429</v>
      </c>
      <c r="B33" s="144"/>
      <c r="C33" s="144" t="s">
        <v>438</v>
      </c>
      <c r="D33" s="355"/>
    </row>
    <row r="34" spans="1:4" ht="16.95" customHeight="1" x14ac:dyDescent="0.3">
      <c r="A34" s="140" t="s">
        <v>430</v>
      </c>
      <c r="B34" s="144"/>
      <c r="C34" s="144" t="s">
        <v>439</v>
      </c>
      <c r="D34" s="355"/>
    </row>
    <row r="35" spans="1:4" ht="16.95" customHeight="1" x14ac:dyDescent="0.3">
      <c r="A35" s="140" t="s">
        <v>431</v>
      </c>
      <c r="B35" s="144"/>
      <c r="C35" s="144" t="s">
        <v>440</v>
      </c>
      <c r="D35" s="355"/>
    </row>
    <row r="36" spans="1:4" ht="16.95" customHeight="1" x14ac:dyDescent="0.3">
      <c r="A36" s="140" t="s">
        <v>432</v>
      </c>
      <c r="B36" s="144"/>
      <c r="C36" s="144" t="s">
        <v>441</v>
      </c>
      <c r="D36" s="355"/>
    </row>
    <row r="37" spans="1:4" ht="16.95" customHeight="1" x14ac:dyDescent="0.3">
      <c r="A37" s="140" t="s">
        <v>433</v>
      </c>
      <c r="B37" s="144"/>
      <c r="C37" s="144" t="s">
        <v>442</v>
      </c>
      <c r="D37" s="355"/>
    </row>
    <row r="38" spans="1:4" ht="16.95" customHeight="1" x14ac:dyDescent="0.3">
      <c r="A38" s="140" t="s">
        <v>434</v>
      </c>
      <c r="B38" s="144"/>
      <c r="C38" s="144" t="s">
        <v>443</v>
      </c>
      <c r="D38" s="355"/>
    </row>
    <row r="39" spans="1:4" ht="16.95" customHeight="1" x14ac:dyDescent="0.3">
      <c r="A39" s="140" t="s">
        <v>435</v>
      </c>
      <c r="B39" s="144"/>
      <c r="C39" s="144" t="s">
        <v>444</v>
      </c>
      <c r="D39" s="355"/>
    </row>
    <row r="40" spans="1:4" ht="16.95" customHeight="1" x14ac:dyDescent="0.3">
      <c r="A40" s="140" t="s">
        <v>436</v>
      </c>
      <c r="B40" s="144"/>
      <c r="C40" s="144" t="s">
        <v>445</v>
      </c>
      <c r="D40" s="355"/>
    </row>
    <row r="41" spans="1:4" ht="16.95" customHeight="1" x14ac:dyDescent="0.3"/>
  </sheetData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ŚRODKI OCHRONY ROŚLIN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Bartosz Napiórkowski</cp:lastModifiedBy>
  <cp:lastPrinted>2022-03-14T09:31:02Z</cp:lastPrinted>
  <dcterms:created xsi:type="dcterms:W3CDTF">2021-03-08T10:33:13Z</dcterms:created>
  <dcterms:modified xsi:type="dcterms:W3CDTF">2022-05-06T10:14:19Z</dcterms:modified>
</cp:coreProperties>
</file>