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774" activeTab="5"/>
  </bookViews>
  <sheets>
    <sheet name="pszenica oz. " sheetId="1" r:id="rId1"/>
    <sheet name="pszenżyto ozime" sheetId="6" r:id="rId2"/>
    <sheet name="żyto ozime" sheetId="7" state="hidden" r:id="rId3"/>
    <sheet name="żyto oz" sheetId="14" r:id="rId4"/>
    <sheet name="pszenica jara" sheetId="4" r:id="rId5"/>
    <sheet name="jeczmień jary" sheetId="5" r:id="rId6"/>
    <sheet name="rzepak" sheetId="11" r:id="rId7"/>
    <sheet name="ziemniak" sheetId="9" r:id="rId8"/>
    <sheet name="Kukurydza" sheetId="12" r:id="rId9"/>
    <sheet name="Arkusz1" sheetId="15" r:id="rId10"/>
  </sheets>
  <definedNames>
    <definedName name="_xlnm.Print_Area" localSheetId="4">'pszenica jara'!$A$1:$V$18</definedName>
  </definedNames>
  <calcPr calcId="152511"/>
</workbook>
</file>

<file path=xl/calcChain.xml><?xml version="1.0" encoding="utf-8"?>
<calcChain xmlns="http://schemas.openxmlformats.org/spreadsheetml/2006/main">
  <c r="Y9" i="11" l="1"/>
  <c r="V8" i="1"/>
  <c r="V6" i="12"/>
  <c r="U7" i="9"/>
  <c r="V8" i="5" l="1"/>
  <c r="V8" i="6"/>
  <c r="V8" i="4"/>
  <c r="X6" i="12" l="1"/>
  <c r="W6" i="12"/>
  <c r="V8" i="14" l="1"/>
  <c r="N8" i="7"/>
  <c r="O9" i="7"/>
  <c r="N10" i="7"/>
  <c r="N11" i="7"/>
  <c r="N12" i="7"/>
  <c r="V8" i="7"/>
</calcChain>
</file>

<file path=xl/sharedStrings.xml><?xml version="1.0" encoding="utf-8"?>
<sst xmlns="http://schemas.openxmlformats.org/spreadsheetml/2006/main" count="1329" uniqueCount="352">
  <si>
    <t>przedplon</t>
  </si>
  <si>
    <t>Gatunek/odmiana</t>
  </si>
  <si>
    <t>zasobność gleby PKMg</t>
  </si>
  <si>
    <t>termin siewu</t>
  </si>
  <si>
    <t>zabiegi ochrony roślin</t>
  </si>
  <si>
    <t>regulacja zachwaszczenia</t>
  </si>
  <si>
    <t>chemiczna</t>
  </si>
  <si>
    <t>zwalczanie szkodników</t>
  </si>
  <si>
    <t>skrzypionka</t>
  </si>
  <si>
    <t>mszyce</t>
  </si>
  <si>
    <t>zwalczanie/profilaktyka chorób</t>
  </si>
  <si>
    <t>zaprawianie</t>
  </si>
  <si>
    <t>inne zabiegi</t>
  </si>
  <si>
    <t>Nawożenie</t>
  </si>
  <si>
    <t>N</t>
  </si>
  <si>
    <t>P</t>
  </si>
  <si>
    <t>K</t>
  </si>
  <si>
    <t>Termin zbioru</t>
  </si>
  <si>
    <t>POWIAT</t>
  </si>
  <si>
    <t>GMINA</t>
  </si>
  <si>
    <t>PLON dt/ha</t>
  </si>
  <si>
    <t>brak</t>
  </si>
  <si>
    <t>tak</t>
  </si>
  <si>
    <t>pszenżyto oz.</t>
  </si>
  <si>
    <t>t/ha</t>
  </si>
  <si>
    <t>obornik/gnojowica</t>
  </si>
  <si>
    <t>m3/ha</t>
  </si>
  <si>
    <t>średnia średnia średnia</t>
  </si>
  <si>
    <t>mechaniczna</t>
  </si>
  <si>
    <t>Biskupiec</t>
  </si>
  <si>
    <t>olsztyński</t>
  </si>
  <si>
    <t>owies</t>
  </si>
  <si>
    <t>Lp.</t>
  </si>
  <si>
    <t>braniewski</t>
  </si>
  <si>
    <t>piski</t>
  </si>
  <si>
    <t>Frombork</t>
  </si>
  <si>
    <t>Pisz</t>
  </si>
  <si>
    <t>średnia średnia   brak</t>
  </si>
  <si>
    <t>Lelkowo</t>
  </si>
  <si>
    <t>Butryny</t>
  </si>
  <si>
    <t>łubin wąskolistny</t>
  </si>
  <si>
    <t>20 jesień 2012</t>
  </si>
  <si>
    <t>machaniczna</t>
  </si>
  <si>
    <t>chowacze</t>
  </si>
  <si>
    <t>słodyszek</t>
  </si>
  <si>
    <t>pryszczarek</t>
  </si>
  <si>
    <t>pchełki</t>
  </si>
  <si>
    <t>Obornik</t>
  </si>
  <si>
    <t>Plon średni dt z ha</t>
  </si>
  <si>
    <t>chemiczna (ilość zabiegów)</t>
  </si>
  <si>
    <t>5.08.15</t>
  </si>
  <si>
    <t>6.08.15</t>
  </si>
  <si>
    <t>20.09.14</t>
  </si>
  <si>
    <t>18.09.14</t>
  </si>
  <si>
    <t>12.09.14</t>
  </si>
  <si>
    <t>8.08.15</t>
  </si>
  <si>
    <t>10.09.14</t>
  </si>
  <si>
    <t>Gatunek/ odmiana</t>
  </si>
  <si>
    <t>termin siewu/sadzenia</t>
  </si>
  <si>
    <t>ilość zabiegów</t>
  </si>
  <si>
    <r>
      <rPr>
        <b/>
        <sz val="11"/>
        <color indexed="8"/>
        <rFont val="Calibri"/>
        <family val="2"/>
        <charset val="238"/>
      </rPr>
      <t>Temat demonstracji: "Plonowanie rzepaku ozimego odmian zalecanycj do uprawy w województwie warmińsko mazurskim ze szczególnym uwzględnieniem integrowanej ochrony"</t>
    </r>
    <r>
      <rPr>
        <sz val="11"/>
        <color theme="1"/>
        <rFont val="Calibri"/>
        <family val="2"/>
        <scheme val="minor"/>
      </rPr>
      <t xml:space="preserve"> </t>
    </r>
  </si>
  <si>
    <t>Temat demonstracji: "Plonowanie jęczmienia jarego  odmian zalecanych do uprawy w województwie warmińsko mazurskim ze szczególnym uwzględnieniem integrowanej ochrony"</t>
  </si>
  <si>
    <t>zabiegi ochrony roślin - liczba zabiegów</t>
  </si>
  <si>
    <r>
      <t>Tabela 3. Zestawienie wyników demonstracji polowych w udziałem</t>
    </r>
    <r>
      <rPr>
        <b/>
        <sz val="11"/>
        <color indexed="8"/>
        <rFont val="Calibri"/>
        <family val="2"/>
        <charset val="238"/>
      </rPr>
      <t xml:space="preserve"> żyta ozimego odmiany Dańkowskie Diament</t>
    </r>
    <r>
      <rPr>
        <sz val="11"/>
        <color theme="1"/>
        <rFont val="Calibri"/>
        <family val="2"/>
        <scheme val="minor"/>
      </rPr>
      <t>.</t>
    </r>
  </si>
  <si>
    <t>dolistne</t>
  </si>
  <si>
    <t>−</t>
  </si>
  <si>
    <t>Tabela 6. Zestawienie wyników demonstracji polowych w udziałemrzepaku ozimego odmian:  Vectra, Rick, Kadore C1, Sherlock, Monolit C1, Visby F1, Shrek F1, Mercedes F1, Canti, Arot, Exquisite, Diamont C1, Alister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</si>
  <si>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</si>
  <si>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</si>
  <si>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</si>
  <si>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</si>
  <si>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</si>
  <si>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</si>
  <si>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</si>
  <si>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</si>
  <si>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</si>
  <si>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</si>
  <si>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</si>
  <si>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</si>
  <si>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Lp. </t>
  </si>
  <si>
    <t>Nazwisko organizatora - Doradcy</t>
  </si>
  <si>
    <t>Tomasz Rumian</t>
  </si>
  <si>
    <t>Barbara Kocięda</t>
  </si>
  <si>
    <t>Agnieszka Witkiewicz</t>
  </si>
  <si>
    <t>Władysław Tyllo</t>
  </si>
  <si>
    <t>Wanda Kępczyńska</t>
  </si>
  <si>
    <t>zabiegi ochrony roślin- ilość zabiegów</t>
  </si>
  <si>
    <t>maechaniczna</t>
  </si>
  <si>
    <t>Eduardo</t>
  </si>
  <si>
    <t>zwalczanie/ profilaktyka chorób</t>
  </si>
  <si>
    <r>
      <t xml:space="preserve">Tabela 6. Zestawienie wyników demonstracji polowych w udziałem </t>
    </r>
    <r>
      <rPr>
        <b/>
        <sz val="11"/>
        <color indexed="8"/>
        <rFont val="Calibri"/>
        <family val="2"/>
        <charset val="238"/>
      </rPr>
      <t>rzepaku ozimego.</t>
    </r>
  </si>
  <si>
    <r>
      <t>Tabela 1. Zestawienie wyników demonstracji polowych w udziałem</t>
    </r>
    <r>
      <rPr>
        <b/>
        <sz val="11"/>
        <color indexed="8"/>
        <rFont val="Calibri"/>
        <family val="2"/>
        <charset val="238"/>
      </rPr>
      <t xml:space="preserve"> pszenicy ozimej odmiany Arkadia</t>
    </r>
    <r>
      <rPr>
        <sz val="11"/>
        <color theme="1"/>
        <rFont val="Calibri"/>
        <family val="2"/>
        <scheme val="minor"/>
      </rPr>
      <t>.</t>
    </r>
  </si>
  <si>
    <t>Temat demonstracji: "Wpływ warunków glebowych oraz nawożenia i ochrony roślin na plonowanie pszenicy ozimej odmiany Arkadia w województwie warmońsko-mazurskim"</t>
  </si>
  <si>
    <r>
      <t xml:space="preserve">Tabela 4. Zestawienie wyników demonstracji polowych w udziałem </t>
    </r>
    <r>
      <rPr>
        <b/>
        <sz val="11"/>
        <color indexed="8"/>
        <rFont val="Calibri"/>
        <family val="2"/>
        <charset val="238"/>
      </rPr>
      <t>pszenicy jarej odmiany Tybalt.</t>
    </r>
  </si>
  <si>
    <t>elbląski</t>
  </si>
  <si>
    <t>Pasłęk</t>
  </si>
  <si>
    <t>nidzicki</t>
  </si>
  <si>
    <t>Nidzica</t>
  </si>
  <si>
    <t>zwalczanie chorób</t>
  </si>
  <si>
    <t>nowomiejski</t>
  </si>
  <si>
    <t>Kurzetnik</t>
  </si>
  <si>
    <t>ostródzki</t>
  </si>
  <si>
    <t>Grodziczno</t>
  </si>
  <si>
    <t>Biała Piska</t>
  </si>
  <si>
    <t>Zyskowska Lucyna</t>
  </si>
  <si>
    <t>Tulski Grzegorz</t>
  </si>
  <si>
    <t>Jankowski Artur</t>
  </si>
  <si>
    <t>Jakielska Iwona</t>
  </si>
  <si>
    <t>szczycieński</t>
  </si>
  <si>
    <t>Szczytno</t>
  </si>
  <si>
    <t>obornik           (t/ha)</t>
  </si>
  <si>
    <t>Nawożenie (kg/ha)</t>
  </si>
  <si>
    <t>bartoszycki</t>
  </si>
  <si>
    <t>działdowski</t>
  </si>
  <si>
    <t xml:space="preserve">zabiegi ochrony roślin </t>
  </si>
  <si>
    <t>giżycki</t>
  </si>
  <si>
    <t>Gołdap</t>
  </si>
  <si>
    <t>ełcki</t>
  </si>
  <si>
    <t>iławski</t>
  </si>
  <si>
    <t>Iława</t>
  </si>
  <si>
    <t>kętrzyński</t>
  </si>
  <si>
    <t>lidzbarski</t>
  </si>
  <si>
    <t>Kętrzyn</t>
  </si>
  <si>
    <t>olecki</t>
  </si>
  <si>
    <t>Olecko</t>
  </si>
  <si>
    <t>Ostróda</t>
  </si>
  <si>
    <t>Barczewo</t>
  </si>
  <si>
    <t>Dobre Miasto</t>
  </si>
  <si>
    <t>Orneta</t>
  </si>
  <si>
    <t>Kiwity</t>
  </si>
  <si>
    <t>Lubawa</t>
  </si>
  <si>
    <t>Susz</t>
  </si>
  <si>
    <t>Pasym</t>
  </si>
  <si>
    <t>Kisielice</t>
  </si>
  <si>
    <t>węgorzewski</t>
  </si>
  <si>
    <t>Musiał Stanisław</t>
  </si>
  <si>
    <t>Korsze</t>
  </si>
  <si>
    <t>Kolno</t>
  </si>
  <si>
    <t>Krech Marta</t>
  </si>
  <si>
    <t>Świątki</t>
  </si>
  <si>
    <t>Rybno</t>
  </si>
  <si>
    <t>Rychliki</t>
  </si>
  <si>
    <t>Gryczka Wojciech</t>
  </si>
  <si>
    <t>Srokowo</t>
  </si>
  <si>
    <t>Lidzbark Warmiński</t>
  </si>
  <si>
    <t>Kasiorkiewicz Andrzej</t>
  </si>
  <si>
    <t>Grunwald</t>
  </si>
  <si>
    <t>Danubio</t>
  </si>
  <si>
    <t>Płoskinia</t>
  </si>
  <si>
    <t>odmiana</t>
  </si>
  <si>
    <t>obornik t/ha</t>
  </si>
  <si>
    <t>Jasińska Aneta</t>
  </si>
  <si>
    <t>Działdowo</t>
  </si>
  <si>
    <t>Romanowski Andrzej</t>
  </si>
  <si>
    <t>Elbląg</t>
  </si>
  <si>
    <t>Wydminy</t>
  </si>
  <si>
    <t>Śliżewski Bogdan</t>
  </si>
  <si>
    <t>gnojowica m3/ha</t>
  </si>
  <si>
    <t>Lubomino</t>
  </si>
  <si>
    <t>Chicago</t>
  </si>
  <si>
    <t>mragowski</t>
  </si>
  <si>
    <t>Sorkwity</t>
  </si>
  <si>
    <t>Mazur Daiusz</t>
  </si>
  <si>
    <t>Janowo</t>
  </si>
  <si>
    <t>Kowale Oleckie</t>
  </si>
  <si>
    <t>Purda</t>
  </si>
  <si>
    <t>Sawko Anna</t>
  </si>
  <si>
    <t>Miłomłyn</t>
  </si>
  <si>
    <t>Miłakowo</t>
  </si>
  <si>
    <t>Zaborowska Beata</t>
  </si>
  <si>
    <t>Ruciane Nida</t>
  </si>
  <si>
    <t>Mariańska Aneta</t>
  </si>
  <si>
    <t>Dźwierzuty</t>
  </si>
  <si>
    <t>Suchowiecka Ewa</t>
  </si>
  <si>
    <t>Wielbark</t>
  </si>
  <si>
    <t>Prostki</t>
  </si>
  <si>
    <t>Świętajno</t>
  </si>
  <si>
    <t>Węgorzewo</t>
  </si>
  <si>
    <t xml:space="preserve">Tabela 8. Zestawienie wyników demonstracji polowych w udziałem kukurydzy: odmiany </t>
  </si>
  <si>
    <t>Temat demonstracji:  "Wpływ stosowania metod integrowanej ochrony roślin ze szczególnym uwzględnieniem doboru odmian z listy zalecanej do uprawy w województwie warmińsko-mazurskim"</t>
  </si>
  <si>
    <t>Temat demonstracji: "Wpływ stosowania metod integrowanej ochrony roślin ze szczególnym uwzględnieniem doboru odmian z listy zalecanej do uprawy w województwie warmińsko-mazurskim"</t>
  </si>
  <si>
    <r>
      <t>Temat demonstracji: „Wpływ stosowania metod integrowanej ochrony roślin ze szczególnym uwzględnieniem doboru odmian z listy zalecanej do uprawy w województwie warmińsko-mazurskim”</t>
    </r>
    <r>
      <rPr>
        <u/>
        <sz val="11"/>
        <color indexed="8"/>
        <rFont val="Calibri"/>
        <family val="2"/>
        <charset val="238"/>
      </rPr>
      <t xml:space="preserve"> </t>
    </r>
  </si>
  <si>
    <r>
      <t xml:space="preserve">Tabela 2. Zestawienie wyników demonstracji polowych w udziałem </t>
    </r>
    <r>
      <rPr>
        <b/>
        <sz val="11"/>
        <color indexed="8"/>
        <rFont val="Calibri"/>
        <family val="2"/>
        <charset val="238"/>
      </rPr>
      <t>pszenżyta ozimego odmiany Twingo</t>
    </r>
    <r>
      <rPr>
        <sz val="11"/>
        <color theme="1"/>
        <rFont val="Calibri"/>
        <family val="2"/>
        <scheme val="minor"/>
      </rPr>
      <t>.</t>
    </r>
  </si>
  <si>
    <t>Tabela 5. Zestawienie wyników demonstracji polowych w udziałem jęczmienia jarego odmiany Olympic.</t>
  </si>
  <si>
    <t>Tabela 7. Zestawienie wyników demonstracji polowych w udziałem ziemniaka odmiany Ignacy.</t>
  </si>
  <si>
    <r>
      <t xml:space="preserve">Tabela 2. Zestawienie wyników demonstracji polowych w udziałem </t>
    </r>
    <r>
      <rPr>
        <b/>
        <sz val="11"/>
        <color indexed="8"/>
        <rFont val="Calibri"/>
        <family val="2"/>
        <charset val="238"/>
      </rPr>
      <t>żyta ozimego odmiany TUR</t>
    </r>
    <r>
      <rPr>
        <sz val="11"/>
        <color theme="1"/>
        <rFont val="Calibri"/>
        <family val="2"/>
        <scheme val="minor"/>
      </rPr>
      <t>.</t>
    </r>
  </si>
  <si>
    <t>Górowo Iławeckie</t>
  </si>
  <si>
    <t>Zbigniew Zasada</t>
  </si>
  <si>
    <t>Emil Kobiela</t>
  </si>
  <si>
    <t>Karol Dobrzyń</t>
  </si>
  <si>
    <t>giżycko</t>
  </si>
  <si>
    <t>Karol Podgórski</t>
  </si>
  <si>
    <t>Ignacy</t>
  </si>
  <si>
    <t>Bogdan Śliżewski</t>
  </si>
  <si>
    <t>Andrzej Cybulski</t>
  </si>
  <si>
    <t>Ketrzyn</t>
  </si>
  <si>
    <t>Mirosław Zdunek</t>
  </si>
  <si>
    <t>Czesław Kimbar</t>
  </si>
  <si>
    <t>Joanna Kwiatkowska</t>
  </si>
  <si>
    <t>Grzegorz Kowalski</t>
  </si>
  <si>
    <t>Kurzętnik</t>
  </si>
  <si>
    <t>Magdalena Okurowska</t>
  </si>
  <si>
    <t>Hanna Wolińska</t>
  </si>
  <si>
    <t>Rafał Pawłowski</t>
  </si>
  <si>
    <t>Wojciech Grodź</t>
  </si>
  <si>
    <t>Zbigniew Rudnicki</t>
  </si>
  <si>
    <t>Wojciech Ostrzewski</t>
  </si>
  <si>
    <t>Witold Sańko</t>
  </si>
  <si>
    <t>Mragowo</t>
  </si>
  <si>
    <t>Nowe Miasto Lubawskie</t>
  </si>
  <si>
    <t>Rafał Formański</t>
  </si>
  <si>
    <t>Barbara Szymanowska-Bodzio</t>
  </si>
  <si>
    <t>Kazimierz Perlik</t>
  </si>
  <si>
    <t>Władysław Semczyszyn</t>
  </si>
  <si>
    <t>Tadeusz Treska</t>
  </si>
  <si>
    <t>Elblag</t>
  </si>
  <si>
    <t>Gronowo Elblaskie</t>
  </si>
  <si>
    <t>pszenica ozima</t>
  </si>
  <si>
    <t>wysoka</t>
  </si>
  <si>
    <t>nie</t>
  </si>
  <si>
    <t>Ełk</t>
  </si>
  <si>
    <t>rzepak ozimy/Kuga</t>
  </si>
  <si>
    <t>SY SaveoF1</t>
  </si>
  <si>
    <t>średnia</t>
  </si>
  <si>
    <t>Patron</t>
  </si>
  <si>
    <t>Monolit</t>
  </si>
  <si>
    <t>jeczmień jary</t>
  </si>
  <si>
    <t>Roman</t>
  </si>
  <si>
    <t>Temat demonstracji: "Wpływ stosowania metod IOR ze szczególnym uwzglednieniem doboru odmian z listy zalecanej do uprawy w województwie warmińsko-mazurskim na plonowanie rzepaku ozimego"</t>
  </si>
  <si>
    <t>Wieliczki</t>
  </si>
  <si>
    <t>Roharz</t>
  </si>
  <si>
    <t>Jolanta Zimnicka</t>
  </si>
  <si>
    <t>Kinga Latosińska</t>
  </si>
  <si>
    <t>Pozezdrze</t>
  </si>
  <si>
    <t>Annabella</t>
  </si>
  <si>
    <t>jęczmień jary</t>
  </si>
  <si>
    <t>Mieczysław Błażukiewicz, Artur Farelnik</t>
  </si>
  <si>
    <t>jeczmień</t>
  </si>
  <si>
    <t>ugór</t>
  </si>
  <si>
    <t>lucerna siewna</t>
  </si>
  <si>
    <t>rzepak ozimy</t>
  </si>
  <si>
    <t>kukurydza</t>
  </si>
  <si>
    <t>mieszanka zbozowa</t>
  </si>
  <si>
    <t>owies z wyka</t>
  </si>
  <si>
    <t>mieszanka zbóz jarych</t>
  </si>
  <si>
    <t>Bożena Dyszkiewicz</t>
  </si>
  <si>
    <t>Kozłowo</t>
  </si>
  <si>
    <t>Izabela Chałubowicz</t>
  </si>
  <si>
    <t>Mariusz Frelik</t>
  </si>
  <si>
    <t>Małgorzata Chwojnicka</t>
  </si>
  <si>
    <t>mieszanka traw</t>
  </si>
  <si>
    <t>Teresa Fryga</t>
  </si>
  <si>
    <t>Braniewo</t>
  </si>
  <si>
    <t>Karolina Pieszko</t>
  </si>
  <si>
    <t>Mrągowo</t>
  </si>
  <si>
    <t>Olsztyn</t>
  </si>
  <si>
    <t>Anna Zabłocka</t>
  </si>
  <si>
    <t>Bartoszyce</t>
  </si>
  <si>
    <t>Elżbieta Krajnik</t>
  </si>
  <si>
    <t>Grzegorz Jędrzejek</t>
  </si>
  <si>
    <t>Iłowo-Osada</t>
  </si>
  <si>
    <t>Godkowo</t>
  </si>
  <si>
    <t>Stanisław Hołowaty</t>
  </si>
  <si>
    <t>Aneta Gralewska</t>
  </si>
  <si>
    <t>Aleksander Wronowski</t>
  </si>
  <si>
    <t>Banie Mazurskie</t>
  </si>
  <si>
    <t>Bogusław Wawrzyńczyk</t>
  </si>
  <si>
    <t>Zalewo</t>
  </si>
  <si>
    <t>Iwona Szajda</t>
  </si>
  <si>
    <t>Gietrzwałd</t>
  </si>
  <si>
    <t>Marta Woźniak</t>
  </si>
  <si>
    <t>Morąg</t>
  </si>
  <si>
    <t>pszenżyto ozime</t>
  </si>
  <si>
    <t>mieszanka zbożowa</t>
  </si>
  <si>
    <t>Giżycko</t>
  </si>
  <si>
    <t>Marzena Szymańska</t>
  </si>
  <si>
    <t>trwały użytek zielony</t>
  </si>
  <si>
    <t>Magdalena Galińska</t>
  </si>
  <si>
    <t xml:space="preserve">Lidzbark </t>
  </si>
  <si>
    <t>Ewa Pakulniewicz</t>
  </si>
  <si>
    <t>Anna Głoskowska</t>
  </si>
  <si>
    <t>Burdy</t>
  </si>
  <si>
    <t>Ignacy Bernekier</t>
  </si>
  <si>
    <t>Krzysztof Bartnik</t>
  </si>
  <si>
    <t>Karol Sus</t>
  </si>
  <si>
    <t>Kalinowo</t>
  </si>
  <si>
    <t>Małgorzata Razminas</t>
  </si>
  <si>
    <t>Łukta</t>
  </si>
  <si>
    <t>Marianna Staszewska</t>
  </si>
  <si>
    <t>pastwisko</t>
  </si>
  <si>
    <t>Wojciech Grodż</t>
  </si>
  <si>
    <t>Mercedes F1</t>
  </si>
  <si>
    <t>tak2</t>
  </si>
  <si>
    <t>żyto ozime</t>
  </si>
  <si>
    <t xml:space="preserve">średnia </t>
  </si>
  <si>
    <t>30.20.04.2017</t>
  </si>
  <si>
    <t>30-02.10.2017</t>
  </si>
  <si>
    <t>21-23.10.2017</t>
  </si>
  <si>
    <t xml:space="preserve">Eduardo, </t>
  </si>
  <si>
    <t>Produzent</t>
  </si>
  <si>
    <t xml:space="preserve">tak </t>
  </si>
  <si>
    <t>Agnieszka Bąba</t>
  </si>
  <si>
    <t>Nawrot Stanisław</t>
  </si>
  <si>
    <t>Dodr Miasto</t>
  </si>
  <si>
    <t>Joanna Drażek</t>
  </si>
  <si>
    <t>15.09.217</t>
  </si>
  <si>
    <t>ziemniaka</t>
  </si>
  <si>
    <t>Elżbieta Czaplicka</t>
  </si>
  <si>
    <t>trawy na GO</t>
  </si>
  <si>
    <t>Ryn</t>
  </si>
  <si>
    <t>Izabela Makarewicz</t>
  </si>
  <si>
    <t>Mirosław Zajaczkowski</t>
  </si>
  <si>
    <t>gołdapski</t>
  </si>
  <si>
    <t>kukurydza na kiszonkę</t>
  </si>
  <si>
    <t>16-17.10.2017</t>
  </si>
  <si>
    <t>niska</t>
  </si>
  <si>
    <t>zyto ozi</t>
  </si>
  <si>
    <t>Agnieszka Rostkowska</t>
  </si>
  <si>
    <t>łubin z grochem</t>
  </si>
  <si>
    <t>rzodkiew oleista i bobik</t>
  </si>
  <si>
    <t>26-28.09.2017</t>
  </si>
  <si>
    <t>bobik</t>
  </si>
  <si>
    <t>rzepak jary</t>
  </si>
  <si>
    <t>Zbigniew Salmonowicz</t>
  </si>
  <si>
    <t>pszenica jara</t>
  </si>
  <si>
    <t>1-5.08.2017</t>
  </si>
  <si>
    <t>Natalia Dudkiewicz</t>
  </si>
  <si>
    <t>Górowo ilaweckie</t>
  </si>
  <si>
    <t>1,10.2016</t>
  </si>
  <si>
    <t>20,10,2016</t>
  </si>
  <si>
    <t>mieszanka zb. Strączkowa</t>
  </si>
  <si>
    <t>koniczyna</t>
  </si>
  <si>
    <t>średnie</t>
  </si>
  <si>
    <t>Średni plon dt/ha</t>
  </si>
  <si>
    <t>mechaniczna - ilość zabiegów</t>
  </si>
  <si>
    <t>chemiczna - ilość zabiegów</t>
  </si>
  <si>
    <t>mszyce/muchówki - ilość zabiegów</t>
  </si>
  <si>
    <t>inne zabiegi- ilość</t>
  </si>
  <si>
    <t>Sępopol</t>
  </si>
  <si>
    <t>Barnard Tomaszewski</t>
  </si>
  <si>
    <t>skrzypionka - ilość zabiegów</t>
  </si>
  <si>
    <t>chemiczna -ilość zabiegów</t>
  </si>
  <si>
    <t>bark</t>
  </si>
  <si>
    <t>inne zabiegi -liczba</t>
  </si>
  <si>
    <t>machaniczna - liczba zabiegów</t>
  </si>
  <si>
    <t>chemiczna- liczba zabiegów</t>
  </si>
  <si>
    <t>skrzypionka - liczba zabiegów</t>
  </si>
  <si>
    <t>mszyce - liczba zabiegów</t>
  </si>
  <si>
    <t>mechaniczna - liczba zabiegów</t>
  </si>
  <si>
    <t>stonka ziemniaczana - ilość zabiegów</t>
  </si>
  <si>
    <t>zaraza ziemniaka - ilość zabiegów</t>
  </si>
  <si>
    <t>alternaroiza -ilość zabiegów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</si>
</sst>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3" borderId="1" xfId="0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2" borderId="13" xfId="0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/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6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6" xfId="0" applyBorder="1" applyAlignment="1">
      <alignment horizont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" fontId="6" fillId="4" borderId="0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5"/>
  <sheetViews>
    <sheetView view="pageBreakPreview" topLeftCell="A11" zoomScale="60" zoomScaleNormal="100" workbookViewId="0">
      <selection activeCell="L14" sqref="L14"/>
    </sheetView>
  </sheetViews>
  <sheetFormatPr defaultRowHeight="15" x14ac:dyDescent="0.25"/>
  <cols>
    <col min="1" max="1" width="4.85546875" style="33" customWidth="1"/>
    <col min="2" max="2" width="13.5703125" style="33" customWidth="1"/>
    <col min="3" max="3" width="14.140625" style="33" customWidth="1"/>
    <col min="4" max="4" width="11.42578125" style="33" customWidth="1"/>
    <col min="5" max="5" width="15.85546875" style="33" customWidth="1"/>
    <col min="6" max="6" width="11.7109375" style="33" customWidth="1"/>
    <col min="7" max="7" width="13.5703125" style="33" customWidth="1"/>
    <col min="8" max="8" width="12.85546875" style="33" customWidth="1"/>
    <col min="9" max="9" width="11.85546875" style="33" customWidth="1"/>
    <col min="10" max="10" width="12.28515625" style="33" customWidth="1"/>
    <col min="11" max="11" width="9.85546875" style="33" customWidth="1"/>
    <col min="12" max="12" width="13.7109375" style="33" customWidth="1"/>
    <col min="13" max="13" width="12.28515625" style="33" customWidth="1"/>
    <col min="14" max="14" width="9" style="33" bestFit="1" customWidth="1"/>
    <col min="15" max="15" width="6.28515625" style="33" customWidth="1"/>
    <col min="16" max="16" width="5.28515625" style="33" customWidth="1"/>
    <col min="17" max="17" width="4" style="33" customWidth="1"/>
    <col min="18" max="18" width="5.7109375" style="33" bestFit="1" customWidth="1"/>
    <col min="19" max="19" width="6.85546875" style="33" bestFit="1" customWidth="1"/>
    <col min="20" max="20" width="12.140625" style="33" bestFit="1" customWidth="1"/>
    <col min="21" max="21" width="7.42578125" style="33" customWidth="1"/>
    <col min="22" max="22" width="9.42578125" style="33" customWidth="1"/>
    <col min="23" max="16384" width="9.140625" style="33"/>
  </cols>
  <sheetData>
    <row r="2" spans="1:22" ht="14.45" customHeight="1" x14ac:dyDescent="0.25">
      <c r="A2" s="87" t="s">
        <v>179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x14ac:dyDescent="0.25">
      <c r="A4" s="38" t="s">
        <v>91</v>
      </c>
      <c r="B4" s="38"/>
      <c r="C4" s="38"/>
      <c r="D4" s="38"/>
      <c r="E4" s="38"/>
      <c r="F4" s="38"/>
      <c r="G4" s="38"/>
      <c r="H4" s="38"/>
      <c r="I4" s="38"/>
    </row>
    <row r="5" spans="1:22" s="37" customFormat="1" ht="14.45" customHeight="1" x14ac:dyDescent="0.25">
      <c r="A5" s="84" t="s">
        <v>67</v>
      </c>
      <c r="B5" s="81" t="s">
        <v>80</v>
      </c>
      <c r="C5" s="81" t="s">
        <v>18</v>
      </c>
      <c r="D5" s="81" t="s">
        <v>19</v>
      </c>
      <c r="E5" s="81" t="s">
        <v>0</v>
      </c>
      <c r="F5" s="81" t="s">
        <v>2</v>
      </c>
      <c r="G5" s="81" t="s">
        <v>3</v>
      </c>
      <c r="H5" s="92" t="s">
        <v>114</v>
      </c>
      <c r="I5" s="93"/>
      <c r="J5" s="93"/>
      <c r="K5" s="93"/>
      <c r="L5" s="93"/>
      <c r="M5" s="93"/>
      <c r="N5" s="88" t="s">
        <v>13</v>
      </c>
      <c r="O5" s="89"/>
      <c r="P5" s="89"/>
      <c r="Q5" s="90"/>
      <c r="R5" s="88" t="s">
        <v>25</v>
      </c>
      <c r="S5" s="90"/>
      <c r="T5" s="81" t="s">
        <v>17</v>
      </c>
      <c r="U5" s="81" t="s">
        <v>20</v>
      </c>
      <c r="V5" s="81" t="s">
        <v>48</v>
      </c>
    </row>
    <row r="6" spans="1:22" s="37" customFormat="1" ht="27" customHeight="1" x14ac:dyDescent="0.25">
      <c r="A6" s="85"/>
      <c r="B6" s="82"/>
      <c r="C6" s="82"/>
      <c r="D6" s="82"/>
      <c r="E6" s="82"/>
      <c r="F6" s="82"/>
      <c r="G6" s="82"/>
      <c r="H6" s="92" t="s">
        <v>5</v>
      </c>
      <c r="I6" s="94"/>
      <c r="J6" s="92" t="s">
        <v>7</v>
      </c>
      <c r="K6" s="93"/>
      <c r="L6" s="92" t="s">
        <v>10</v>
      </c>
      <c r="M6" s="93"/>
      <c r="N6" s="102"/>
      <c r="O6" s="103"/>
      <c r="P6" s="103"/>
      <c r="Q6" s="104"/>
      <c r="R6" s="102"/>
      <c r="S6" s="104"/>
      <c r="T6" s="82"/>
      <c r="U6" s="82"/>
      <c r="V6" s="82"/>
    </row>
    <row r="7" spans="1:22" s="37" customFormat="1" ht="62.25" customHeight="1" x14ac:dyDescent="0.25">
      <c r="A7" s="86"/>
      <c r="B7" s="83"/>
      <c r="C7" s="83"/>
      <c r="D7" s="83"/>
      <c r="E7" s="83"/>
      <c r="F7" s="83"/>
      <c r="G7" s="83"/>
      <c r="H7" s="30" t="s">
        <v>334</v>
      </c>
      <c r="I7" s="30" t="s">
        <v>335</v>
      </c>
      <c r="J7" s="30" t="s">
        <v>340</v>
      </c>
      <c r="K7" s="30" t="s">
        <v>336</v>
      </c>
      <c r="L7" s="30" t="s">
        <v>11</v>
      </c>
      <c r="M7" s="30" t="s">
        <v>337</v>
      </c>
      <c r="N7" s="30" t="s">
        <v>14</v>
      </c>
      <c r="O7" s="30" t="s">
        <v>15</v>
      </c>
      <c r="P7" s="30" t="s">
        <v>16</v>
      </c>
      <c r="Q7" s="40" t="s">
        <v>64</v>
      </c>
      <c r="R7" s="30" t="s">
        <v>24</v>
      </c>
      <c r="S7" s="30" t="s">
        <v>26</v>
      </c>
      <c r="T7" s="83"/>
      <c r="U7" s="83"/>
      <c r="V7" s="83"/>
    </row>
    <row r="8" spans="1:22" s="17" customFormat="1" ht="30" x14ac:dyDescent="0.25">
      <c r="A8" s="19">
        <v>1</v>
      </c>
      <c r="B8" s="21" t="s">
        <v>326</v>
      </c>
      <c r="C8" s="20" t="s">
        <v>112</v>
      </c>
      <c r="D8" s="21" t="s">
        <v>186</v>
      </c>
      <c r="E8" s="20" t="s">
        <v>240</v>
      </c>
      <c r="F8" s="21" t="s">
        <v>218</v>
      </c>
      <c r="G8" s="58">
        <v>42618</v>
      </c>
      <c r="H8" s="176" t="s">
        <v>21</v>
      </c>
      <c r="I8" s="176">
        <v>3</v>
      </c>
      <c r="J8" s="176" t="s">
        <v>21</v>
      </c>
      <c r="K8" s="176" t="s">
        <v>21</v>
      </c>
      <c r="L8" s="175" t="s">
        <v>22</v>
      </c>
      <c r="M8" s="176" t="s">
        <v>219</v>
      </c>
      <c r="N8" s="21">
        <v>200</v>
      </c>
      <c r="O8" s="21">
        <v>55</v>
      </c>
      <c r="P8" s="21">
        <v>60</v>
      </c>
      <c r="Q8" s="20" t="s">
        <v>22</v>
      </c>
      <c r="R8" s="21">
        <v>0</v>
      </c>
      <c r="S8" s="20">
        <v>0</v>
      </c>
      <c r="T8" s="58">
        <v>42957</v>
      </c>
      <c r="U8" s="21">
        <v>85</v>
      </c>
      <c r="V8" s="95">
        <f>AVERAGE(U8:U25)</f>
        <v>65.529411764705884</v>
      </c>
    </row>
    <row r="9" spans="1:22" s="17" customFormat="1" ht="30" x14ac:dyDescent="0.25">
      <c r="A9" s="19"/>
      <c r="B9" s="21" t="s">
        <v>339</v>
      </c>
      <c r="C9" s="20" t="s">
        <v>112</v>
      </c>
      <c r="D9" s="21" t="s">
        <v>338</v>
      </c>
      <c r="E9" s="20" t="s">
        <v>240</v>
      </c>
      <c r="F9" s="21" t="s">
        <v>223</v>
      </c>
      <c r="G9" s="58">
        <v>42642</v>
      </c>
      <c r="H9" s="176" t="s">
        <v>21</v>
      </c>
      <c r="I9" s="176">
        <v>2</v>
      </c>
      <c r="J9" s="176" t="s">
        <v>21</v>
      </c>
      <c r="K9" s="176" t="s">
        <v>21</v>
      </c>
      <c r="L9" s="175" t="s">
        <v>22</v>
      </c>
      <c r="M9" s="176" t="s">
        <v>219</v>
      </c>
      <c r="N9" s="21">
        <v>180</v>
      </c>
      <c r="O9" s="21">
        <v>48</v>
      </c>
      <c r="P9" s="21">
        <v>48</v>
      </c>
      <c r="Q9" s="20" t="s">
        <v>219</v>
      </c>
      <c r="R9" s="21">
        <v>0</v>
      </c>
      <c r="S9" s="20">
        <v>0</v>
      </c>
      <c r="T9" s="58">
        <v>42960</v>
      </c>
      <c r="U9" s="21">
        <v>62</v>
      </c>
      <c r="V9" s="95"/>
    </row>
    <row r="10" spans="1:22" s="17" customFormat="1" ht="30" x14ac:dyDescent="0.25">
      <c r="A10" s="19">
        <v>2</v>
      </c>
      <c r="B10" s="21" t="s">
        <v>187</v>
      </c>
      <c r="C10" s="21" t="s">
        <v>94</v>
      </c>
      <c r="D10" s="21" t="s">
        <v>141</v>
      </c>
      <c r="E10" s="21" t="s">
        <v>240</v>
      </c>
      <c r="F10" s="21" t="s">
        <v>218</v>
      </c>
      <c r="G10" s="58">
        <v>42629</v>
      </c>
      <c r="H10" s="21" t="s">
        <v>21</v>
      </c>
      <c r="I10" s="21">
        <v>1</v>
      </c>
      <c r="J10" s="21">
        <v>1</v>
      </c>
      <c r="K10" s="21">
        <v>1</v>
      </c>
      <c r="L10" s="3" t="s">
        <v>22</v>
      </c>
      <c r="M10" s="21">
        <v>1</v>
      </c>
      <c r="N10" s="21">
        <v>183</v>
      </c>
      <c r="O10" s="21">
        <v>60</v>
      </c>
      <c r="P10" s="21">
        <v>90</v>
      </c>
      <c r="Q10" s="20" t="s">
        <v>22</v>
      </c>
      <c r="R10" s="21">
        <v>0</v>
      </c>
      <c r="S10" s="20">
        <v>0</v>
      </c>
      <c r="T10" s="58">
        <v>42960</v>
      </c>
      <c r="U10" s="21">
        <v>76</v>
      </c>
      <c r="V10" s="95"/>
    </row>
    <row r="11" spans="1:22" s="17" customFormat="1" x14ac:dyDescent="0.25">
      <c r="A11" s="19">
        <v>3</v>
      </c>
      <c r="B11" s="21" t="s">
        <v>189</v>
      </c>
      <c r="C11" s="21" t="s">
        <v>117</v>
      </c>
      <c r="D11" s="21" t="s">
        <v>175</v>
      </c>
      <c r="E11" s="21" t="s">
        <v>239</v>
      </c>
      <c r="F11" s="21" t="s">
        <v>223</v>
      </c>
      <c r="G11" s="58">
        <v>42635</v>
      </c>
      <c r="H11" s="21">
        <v>1</v>
      </c>
      <c r="I11" s="21">
        <v>2</v>
      </c>
      <c r="J11" s="21" t="s">
        <v>21</v>
      </c>
      <c r="K11" s="21" t="s">
        <v>21</v>
      </c>
      <c r="L11" s="3" t="s">
        <v>22</v>
      </c>
      <c r="M11" s="21">
        <v>1</v>
      </c>
      <c r="N11" s="21">
        <v>116</v>
      </c>
      <c r="O11" s="21">
        <v>48</v>
      </c>
      <c r="P11" s="21">
        <v>48</v>
      </c>
      <c r="Q11" s="21" t="s">
        <v>22</v>
      </c>
      <c r="R11" s="21">
        <v>0</v>
      </c>
      <c r="S11" s="20">
        <v>0</v>
      </c>
      <c r="T11" s="58">
        <v>42961</v>
      </c>
      <c r="U11" s="21">
        <v>65</v>
      </c>
      <c r="V11" s="95"/>
    </row>
    <row r="12" spans="1:22" s="17" customFormat="1" x14ac:dyDescent="0.25">
      <c r="A12" s="19">
        <v>4</v>
      </c>
      <c r="B12" s="21" t="s">
        <v>188</v>
      </c>
      <c r="C12" s="21" t="s">
        <v>190</v>
      </c>
      <c r="D12" s="21" t="s">
        <v>155</v>
      </c>
      <c r="E12" s="21" t="s">
        <v>238</v>
      </c>
      <c r="F12" s="21" t="s">
        <v>223</v>
      </c>
      <c r="G12" s="58">
        <v>42630</v>
      </c>
      <c r="H12" s="21" t="s">
        <v>21</v>
      </c>
      <c r="I12" s="21">
        <v>1</v>
      </c>
      <c r="J12" s="21" t="s">
        <v>21</v>
      </c>
      <c r="K12" s="21" t="s">
        <v>21</v>
      </c>
      <c r="L12" s="3" t="s">
        <v>22</v>
      </c>
      <c r="M12" s="21">
        <v>2</v>
      </c>
      <c r="N12" s="21">
        <v>81</v>
      </c>
      <c r="O12" s="21">
        <v>56</v>
      </c>
      <c r="P12" s="21">
        <v>63</v>
      </c>
      <c r="Q12" s="20" t="s">
        <v>219</v>
      </c>
      <c r="R12" s="21">
        <v>0</v>
      </c>
      <c r="S12" s="20">
        <v>0</v>
      </c>
      <c r="T12" s="58">
        <v>42959</v>
      </c>
      <c r="U12" s="21">
        <v>45</v>
      </c>
      <c r="V12" s="95"/>
    </row>
    <row r="13" spans="1:22" s="17" customFormat="1" ht="30" x14ac:dyDescent="0.25">
      <c r="A13" s="19">
        <v>5</v>
      </c>
      <c r="B13" s="21" t="s">
        <v>191</v>
      </c>
      <c r="C13" s="21" t="s">
        <v>119</v>
      </c>
      <c r="D13" s="21" t="s">
        <v>133</v>
      </c>
      <c r="E13" s="20" t="s">
        <v>241</v>
      </c>
      <c r="F13" s="21" t="s">
        <v>223</v>
      </c>
      <c r="G13" s="58">
        <v>42646</v>
      </c>
      <c r="H13" s="21" t="s">
        <v>21</v>
      </c>
      <c r="I13" s="21">
        <v>2</v>
      </c>
      <c r="J13" s="21" t="s">
        <v>21</v>
      </c>
      <c r="K13" s="21" t="s">
        <v>21</v>
      </c>
      <c r="L13" s="3" t="s">
        <v>22</v>
      </c>
      <c r="M13" s="21">
        <v>2</v>
      </c>
      <c r="N13" s="21">
        <v>170</v>
      </c>
      <c r="O13" s="21">
        <v>60</v>
      </c>
      <c r="P13" s="21">
        <v>90</v>
      </c>
      <c r="Q13" s="21" t="s">
        <v>22</v>
      </c>
      <c r="R13" s="20">
        <v>0</v>
      </c>
      <c r="S13" s="21">
        <v>0</v>
      </c>
      <c r="T13" s="58">
        <v>42957</v>
      </c>
      <c r="U13" s="21">
        <v>83</v>
      </c>
      <c r="V13" s="95"/>
    </row>
    <row r="14" spans="1:22" s="17" customFormat="1" ht="30" x14ac:dyDescent="0.25">
      <c r="A14" s="19">
        <v>6</v>
      </c>
      <c r="B14" s="21" t="s">
        <v>193</v>
      </c>
      <c r="C14" s="21" t="s">
        <v>119</v>
      </c>
      <c r="D14" s="21" t="s">
        <v>131</v>
      </c>
      <c r="E14" s="21" t="s">
        <v>240</v>
      </c>
      <c r="F14" s="21" t="s">
        <v>223</v>
      </c>
      <c r="G14" s="58">
        <v>42635</v>
      </c>
      <c r="H14" s="21" t="s">
        <v>21</v>
      </c>
      <c r="I14" s="21">
        <v>1</v>
      </c>
      <c r="J14" s="21" t="s">
        <v>21</v>
      </c>
      <c r="K14" s="21" t="s">
        <v>21</v>
      </c>
      <c r="L14" s="3" t="s">
        <v>22</v>
      </c>
      <c r="M14" s="21">
        <v>3</v>
      </c>
      <c r="N14" s="21">
        <v>277</v>
      </c>
      <c r="O14" s="21">
        <v>72</v>
      </c>
      <c r="P14" s="21">
        <v>162</v>
      </c>
      <c r="Q14" s="21" t="s">
        <v>22</v>
      </c>
      <c r="R14" s="21">
        <v>0</v>
      </c>
      <c r="S14" s="21">
        <v>0</v>
      </c>
      <c r="T14" s="58">
        <v>42958</v>
      </c>
      <c r="U14" s="21">
        <v>91</v>
      </c>
      <c r="V14" s="95"/>
    </row>
    <row r="15" spans="1:22" s="17" customFormat="1" ht="30" x14ac:dyDescent="0.25">
      <c r="A15" s="19">
        <v>7</v>
      </c>
      <c r="B15" s="21" t="s">
        <v>194</v>
      </c>
      <c r="C15" s="21" t="s">
        <v>195</v>
      </c>
      <c r="D15" s="21" t="s">
        <v>122</v>
      </c>
      <c r="E15" s="21" t="s">
        <v>226</v>
      </c>
      <c r="F15" s="21" t="s">
        <v>223</v>
      </c>
      <c r="G15" s="58">
        <v>42637</v>
      </c>
      <c r="H15" s="21">
        <v>1</v>
      </c>
      <c r="I15" s="21">
        <v>2</v>
      </c>
      <c r="J15" s="21">
        <v>1</v>
      </c>
      <c r="K15" s="21">
        <v>1</v>
      </c>
      <c r="L15" s="3" t="s">
        <v>22</v>
      </c>
      <c r="M15" s="21">
        <v>1</v>
      </c>
      <c r="N15" s="21">
        <v>140</v>
      </c>
      <c r="O15" s="21">
        <v>60</v>
      </c>
      <c r="P15" s="21">
        <v>70</v>
      </c>
      <c r="Q15" s="21" t="s">
        <v>219</v>
      </c>
      <c r="R15" s="21">
        <v>0</v>
      </c>
      <c r="S15" s="21">
        <v>0</v>
      </c>
      <c r="T15" s="58">
        <v>42968</v>
      </c>
      <c r="U15" s="21">
        <v>75</v>
      </c>
      <c r="V15" s="95"/>
    </row>
    <row r="16" spans="1:22" s="68" customFormat="1" ht="30" x14ac:dyDescent="0.25">
      <c r="A16" s="19">
        <v>8</v>
      </c>
      <c r="B16" s="66" t="s">
        <v>196</v>
      </c>
      <c r="C16" s="66" t="s">
        <v>121</v>
      </c>
      <c r="D16" s="66" t="s">
        <v>128</v>
      </c>
      <c r="E16" s="65" t="s">
        <v>240</v>
      </c>
      <c r="F16" s="65" t="s">
        <v>223</v>
      </c>
      <c r="G16" s="67">
        <v>42993</v>
      </c>
      <c r="H16" s="21" t="s">
        <v>21</v>
      </c>
      <c r="I16" s="65">
        <v>1</v>
      </c>
      <c r="J16" s="65">
        <v>1</v>
      </c>
      <c r="K16" s="65" t="s">
        <v>21</v>
      </c>
      <c r="L16" s="65" t="s">
        <v>22</v>
      </c>
      <c r="M16" s="21">
        <v>2</v>
      </c>
      <c r="N16" s="65">
        <v>215</v>
      </c>
      <c r="O16" s="65">
        <v>48</v>
      </c>
      <c r="P16" s="65">
        <v>79</v>
      </c>
      <c r="Q16" s="65" t="s">
        <v>219</v>
      </c>
      <c r="R16" s="65">
        <v>0</v>
      </c>
      <c r="S16" s="65">
        <v>0</v>
      </c>
      <c r="T16" s="67">
        <v>42978</v>
      </c>
      <c r="U16" s="65">
        <v>70.5</v>
      </c>
      <c r="V16" s="95"/>
    </row>
    <row r="17" spans="1:22" s="17" customFormat="1" ht="30" x14ac:dyDescent="0.25">
      <c r="A17" s="19">
        <v>9</v>
      </c>
      <c r="B17" s="20" t="s">
        <v>197</v>
      </c>
      <c r="C17" s="20" t="s">
        <v>121</v>
      </c>
      <c r="D17" s="20" t="s">
        <v>129</v>
      </c>
      <c r="E17" s="65" t="s">
        <v>240</v>
      </c>
      <c r="F17" s="65" t="s">
        <v>223</v>
      </c>
      <c r="G17" s="69">
        <v>42638</v>
      </c>
      <c r="H17" s="21" t="s">
        <v>21</v>
      </c>
      <c r="I17" s="20">
        <v>1</v>
      </c>
      <c r="J17" s="20" t="s">
        <v>21</v>
      </c>
      <c r="K17" s="20" t="s">
        <v>21</v>
      </c>
      <c r="L17" s="59" t="s">
        <v>22</v>
      </c>
      <c r="M17" s="20">
        <v>3</v>
      </c>
      <c r="N17" s="20">
        <v>214</v>
      </c>
      <c r="O17" s="20">
        <v>40</v>
      </c>
      <c r="P17" s="20">
        <v>60</v>
      </c>
      <c r="Q17" s="20" t="s">
        <v>22</v>
      </c>
      <c r="R17" s="20">
        <v>0</v>
      </c>
      <c r="S17" s="20">
        <v>0</v>
      </c>
      <c r="T17" s="69">
        <v>42964</v>
      </c>
      <c r="U17" s="20">
        <v>67</v>
      </c>
      <c r="V17" s="95"/>
    </row>
    <row r="18" spans="1:22" s="17" customFormat="1" ht="30" x14ac:dyDescent="0.25">
      <c r="A18" s="19">
        <v>10</v>
      </c>
      <c r="B18" s="21" t="s">
        <v>198</v>
      </c>
      <c r="C18" s="21" t="s">
        <v>99</v>
      </c>
      <c r="D18" s="21" t="s">
        <v>29</v>
      </c>
      <c r="E18" s="21" t="s">
        <v>226</v>
      </c>
      <c r="F18" s="21" t="s">
        <v>223</v>
      </c>
      <c r="G18" s="58">
        <v>42633</v>
      </c>
      <c r="H18" s="21" t="s">
        <v>21</v>
      </c>
      <c r="I18" s="21">
        <v>1</v>
      </c>
      <c r="J18" s="21">
        <v>1</v>
      </c>
      <c r="K18" s="21">
        <v>1</v>
      </c>
      <c r="L18" s="3" t="s">
        <v>22</v>
      </c>
      <c r="M18" s="21">
        <v>3</v>
      </c>
      <c r="N18" s="26">
        <v>209</v>
      </c>
      <c r="O18" s="21">
        <v>37.5</v>
      </c>
      <c r="P18" s="21">
        <v>75</v>
      </c>
      <c r="Q18" s="21" t="s">
        <v>219</v>
      </c>
      <c r="R18" s="21">
        <v>30</v>
      </c>
      <c r="S18" s="21">
        <v>0</v>
      </c>
      <c r="T18" s="58">
        <v>42951</v>
      </c>
      <c r="U18" s="21">
        <v>80</v>
      </c>
      <c r="V18" s="95"/>
    </row>
    <row r="19" spans="1:22" s="17" customFormat="1" ht="30" x14ac:dyDescent="0.25">
      <c r="A19" s="19">
        <v>11</v>
      </c>
      <c r="B19" s="21" t="s">
        <v>199</v>
      </c>
      <c r="C19" s="21" t="s">
        <v>99</v>
      </c>
      <c r="D19" s="21" t="s">
        <v>200</v>
      </c>
      <c r="E19" s="21" t="s">
        <v>240</v>
      </c>
      <c r="F19" s="21" t="s">
        <v>218</v>
      </c>
      <c r="G19" s="58">
        <v>42647</v>
      </c>
      <c r="H19" s="21" t="s">
        <v>21</v>
      </c>
      <c r="I19" s="21" t="s">
        <v>21</v>
      </c>
      <c r="J19" s="21" t="s">
        <v>21</v>
      </c>
      <c r="K19" s="21" t="s">
        <v>21</v>
      </c>
      <c r="L19" s="3" t="s">
        <v>22</v>
      </c>
      <c r="M19" s="21" t="s">
        <v>21</v>
      </c>
      <c r="N19" s="21">
        <v>155</v>
      </c>
      <c r="O19" s="21">
        <v>30</v>
      </c>
      <c r="P19" s="21">
        <v>75</v>
      </c>
      <c r="Q19" s="20" t="s">
        <v>219</v>
      </c>
      <c r="R19" s="21">
        <v>25</v>
      </c>
      <c r="S19" s="21">
        <v>0</v>
      </c>
      <c r="T19" s="58">
        <v>42957</v>
      </c>
      <c r="U19" s="21"/>
      <c r="V19" s="95"/>
    </row>
    <row r="20" spans="1:22" s="7" customFormat="1" ht="55.5" customHeight="1" x14ac:dyDescent="0.25">
      <c r="A20" s="19">
        <v>12</v>
      </c>
      <c r="B20" s="21" t="s">
        <v>236</v>
      </c>
      <c r="C20" s="21" t="s">
        <v>123</v>
      </c>
      <c r="D20" s="21" t="s">
        <v>176</v>
      </c>
      <c r="E20" s="21" t="s">
        <v>226</v>
      </c>
      <c r="F20" s="21" t="s">
        <v>223</v>
      </c>
      <c r="G20" s="58">
        <v>42628</v>
      </c>
      <c r="H20" s="21" t="s">
        <v>21</v>
      </c>
      <c r="I20" s="21">
        <v>1</v>
      </c>
      <c r="J20" s="21" t="s">
        <v>21</v>
      </c>
      <c r="K20" s="21" t="s">
        <v>21</v>
      </c>
      <c r="L20" s="3" t="s">
        <v>22</v>
      </c>
      <c r="M20" s="21" t="s">
        <v>21</v>
      </c>
      <c r="N20" s="26">
        <v>100</v>
      </c>
      <c r="O20" s="21">
        <v>100</v>
      </c>
      <c r="P20" s="21">
        <v>90</v>
      </c>
      <c r="Q20" s="20" t="s">
        <v>219</v>
      </c>
      <c r="R20" s="21">
        <v>0</v>
      </c>
      <c r="S20" s="21">
        <v>0</v>
      </c>
      <c r="T20" s="58">
        <v>42959</v>
      </c>
      <c r="U20" s="21">
        <v>60</v>
      </c>
      <c r="V20" s="95"/>
    </row>
    <row r="21" spans="1:22" s="7" customFormat="1" ht="30" x14ac:dyDescent="0.25">
      <c r="A21" s="19">
        <v>13</v>
      </c>
      <c r="B21" s="21" t="s">
        <v>201</v>
      </c>
      <c r="C21" s="21" t="s">
        <v>30</v>
      </c>
      <c r="D21" s="21" t="s">
        <v>303</v>
      </c>
      <c r="E21" s="21" t="s">
        <v>240</v>
      </c>
      <c r="F21" s="21" t="s">
        <v>223</v>
      </c>
      <c r="G21" s="58">
        <v>42610</v>
      </c>
      <c r="H21" s="21">
        <v>1</v>
      </c>
      <c r="I21" s="21">
        <v>2</v>
      </c>
      <c r="J21" s="21" t="s">
        <v>21</v>
      </c>
      <c r="K21" s="21">
        <v>1</v>
      </c>
      <c r="L21" s="3" t="s">
        <v>22</v>
      </c>
      <c r="M21" s="21">
        <v>3</v>
      </c>
      <c r="N21" s="26">
        <v>156</v>
      </c>
      <c r="O21" s="21">
        <v>50</v>
      </c>
      <c r="P21" s="21">
        <v>95</v>
      </c>
      <c r="Q21" s="21" t="s">
        <v>22</v>
      </c>
      <c r="R21" s="21">
        <v>0</v>
      </c>
      <c r="S21" s="21">
        <v>0</v>
      </c>
      <c r="T21" s="58">
        <v>42975</v>
      </c>
      <c r="U21" s="21">
        <v>8.5</v>
      </c>
      <c r="V21" s="95"/>
    </row>
    <row r="22" spans="1:22" s="7" customFormat="1" ht="30" x14ac:dyDescent="0.25">
      <c r="A22" s="19">
        <v>14</v>
      </c>
      <c r="B22" s="21" t="s">
        <v>84</v>
      </c>
      <c r="C22" s="21" t="s">
        <v>30</v>
      </c>
      <c r="D22" s="21" t="s">
        <v>165</v>
      </c>
      <c r="E22" s="21" t="s">
        <v>240</v>
      </c>
      <c r="F22" s="21" t="s">
        <v>223</v>
      </c>
      <c r="G22" s="58">
        <v>42633</v>
      </c>
      <c r="H22" s="21" t="s">
        <v>21</v>
      </c>
      <c r="I22" s="21">
        <v>1</v>
      </c>
      <c r="J22" s="21" t="s">
        <v>21</v>
      </c>
      <c r="K22" s="21" t="s">
        <v>21</v>
      </c>
      <c r="L22" s="3" t="s">
        <v>22</v>
      </c>
      <c r="M22" s="21">
        <v>3</v>
      </c>
      <c r="N22" s="26">
        <v>152</v>
      </c>
      <c r="O22" s="21">
        <v>18</v>
      </c>
      <c r="P22" s="21">
        <v>18</v>
      </c>
      <c r="Q22" s="21" t="s">
        <v>219</v>
      </c>
      <c r="R22" s="21">
        <v>0</v>
      </c>
      <c r="S22" s="21">
        <v>0</v>
      </c>
      <c r="T22" s="58">
        <v>42958</v>
      </c>
      <c r="U22" s="21">
        <v>50</v>
      </c>
      <c r="V22" s="95"/>
    </row>
    <row r="23" spans="1:22" s="7" customFormat="1" ht="30" x14ac:dyDescent="0.25">
      <c r="A23" s="19">
        <v>15</v>
      </c>
      <c r="B23" s="21" t="s">
        <v>202</v>
      </c>
      <c r="C23" s="21" t="s">
        <v>101</v>
      </c>
      <c r="D23" s="21" t="s">
        <v>168</v>
      </c>
      <c r="E23" s="21" t="s">
        <v>319</v>
      </c>
      <c r="F23" s="21" t="s">
        <v>223</v>
      </c>
      <c r="G23" s="58">
        <v>42648</v>
      </c>
      <c r="H23" s="21" t="s">
        <v>21</v>
      </c>
      <c r="I23" s="21">
        <v>1</v>
      </c>
      <c r="J23" s="21">
        <v>1</v>
      </c>
      <c r="K23" s="21" t="s">
        <v>21</v>
      </c>
      <c r="L23" s="3" t="s">
        <v>22</v>
      </c>
      <c r="M23" s="21">
        <v>1</v>
      </c>
      <c r="N23" s="26">
        <v>120</v>
      </c>
      <c r="O23" s="21">
        <v>60</v>
      </c>
      <c r="P23" s="21">
        <v>90</v>
      </c>
      <c r="Q23" s="21" t="s">
        <v>22</v>
      </c>
      <c r="R23" s="21">
        <v>0</v>
      </c>
      <c r="S23" s="21">
        <v>0</v>
      </c>
      <c r="T23" s="21" t="s">
        <v>320</v>
      </c>
      <c r="U23" s="21">
        <v>80</v>
      </c>
      <c r="V23" s="95"/>
    </row>
    <row r="24" spans="1:22" s="7" customFormat="1" ht="30" x14ac:dyDescent="0.25">
      <c r="A24" s="19">
        <v>16</v>
      </c>
      <c r="B24" s="21" t="s">
        <v>203</v>
      </c>
      <c r="C24" s="21" t="s">
        <v>101</v>
      </c>
      <c r="D24" s="21" t="s">
        <v>125</v>
      </c>
      <c r="E24" s="21" t="s">
        <v>240</v>
      </c>
      <c r="F24" s="21" t="s">
        <v>223</v>
      </c>
      <c r="G24" s="58">
        <v>42998</v>
      </c>
      <c r="H24" s="21">
        <v>1</v>
      </c>
      <c r="I24" s="21" t="s">
        <v>21</v>
      </c>
      <c r="J24" s="21" t="s">
        <v>21</v>
      </c>
      <c r="K24" s="21" t="s">
        <v>21</v>
      </c>
      <c r="L24" s="3" t="s">
        <v>22</v>
      </c>
      <c r="M24" s="21" t="s">
        <v>21</v>
      </c>
      <c r="N24" s="26">
        <v>120</v>
      </c>
      <c r="O24" s="21">
        <v>60</v>
      </c>
      <c r="P24" s="21">
        <v>90</v>
      </c>
      <c r="Q24" s="21" t="s">
        <v>22</v>
      </c>
      <c r="R24" s="21">
        <v>0</v>
      </c>
      <c r="S24" s="21">
        <v>0</v>
      </c>
      <c r="T24" s="58">
        <v>42961</v>
      </c>
      <c r="U24" s="21">
        <v>68</v>
      </c>
      <c r="V24" s="95"/>
    </row>
    <row r="25" spans="1:22" s="7" customFormat="1" ht="30" x14ac:dyDescent="0.25">
      <c r="A25" s="19">
        <v>17</v>
      </c>
      <c r="B25" s="21" t="s">
        <v>204</v>
      </c>
      <c r="C25" s="21" t="s">
        <v>108</v>
      </c>
      <c r="D25" s="21" t="s">
        <v>132</v>
      </c>
      <c r="E25" s="21" t="s">
        <v>272</v>
      </c>
      <c r="F25" s="21" t="s">
        <v>223</v>
      </c>
      <c r="G25" s="58">
        <v>42653</v>
      </c>
      <c r="H25" s="21" t="s">
        <v>21</v>
      </c>
      <c r="I25" s="21">
        <v>1</v>
      </c>
      <c r="J25" s="21" t="s">
        <v>21</v>
      </c>
      <c r="K25" s="21" t="s">
        <v>21</v>
      </c>
      <c r="L25" s="3" t="s">
        <v>22</v>
      </c>
      <c r="M25" s="21">
        <v>1</v>
      </c>
      <c r="N25" s="26">
        <v>160</v>
      </c>
      <c r="O25" s="21">
        <v>55</v>
      </c>
      <c r="P25" s="21">
        <v>90</v>
      </c>
      <c r="Q25" s="20">
        <v>0</v>
      </c>
      <c r="R25" s="21">
        <v>0</v>
      </c>
      <c r="S25" s="21">
        <v>0</v>
      </c>
      <c r="T25" s="58">
        <v>42972</v>
      </c>
      <c r="U25" s="21">
        <v>48</v>
      </c>
      <c r="V25" s="95"/>
    </row>
  </sheetData>
  <mergeCells count="18">
    <mergeCell ref="V8:V25"/>
    <mergeCell ref="C5:C7"/>
    <mergeCell ref="F5:F7"/>
    <mergeCell ref="G5:G7"/>
    <mergeCell ref="R5:S6"/>
    <mergeCell ref="T5:T7"/>
    <mergeCell ref="H6:I6"/>
    <mergeCell ref="J6:K6"/>
    <mergeCell ref="B5:B7"/>
    <mergeCell ref="A5:A7"/>
    <mergeCell ref="A2:V3"/>
    <mergeCell ref="V5:V7"/>
    <mergeCell ref="N5:Q6"/>
    <mergeCell ref="U5:U7"/>
    <mergeCell ref="L6:M6"/>
    <mergeCell ref="H5:M5"/>
    <mergeCell ref="D5:D7"/>
    <mergeCell ref="E5:E7"/>
  </mergeCells>
  <phoneticPr fontId="5" type="noConversion"/>
  <pageMargins left="0.25" right="0.25" top="0.75" bottom="0.75" header="0.3" footer="0.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view="pageBreakPreview" zoomScale="60" zoomScaleNormal="100" workbookViewId="0">
      <pane ySplit="7" topLeftCell="A8" activePane="bottomLeft" state="frozen"/>
      <selection pane="bottomLeft" activeCell="N3" sqref="N1:N1048576"/>
    </sheetView>
  </sheetViews>
  <sheetFormatPr defaultColWidth="8.85546875" defaultRowHeight="15" x14ac:dyDescent="0.25"/>
  <cols>
    <col min="1" max="1" width="3.5703125" style="6" bestFit="1" customWidth="1"/>
    <col min="2" max="2" width="12.5703125" style="4" customWidth="1"/>
    <col min="3" max="3" width="13" style="4" customWidth="1"/>
    <col min="4" max="4" width="14.42578125" style="4" customWidth="1"/>
    <col min="5" max="5" width="10.7109375" style="4" bestFit="1" customWidth="1"/>
    <col min="6" max="6" width="11.7109375" style="4" customWidth="1"/>
    <col min="7" max="7" width="12.28515625" style="4" customWidth="1"/>
    <col min="8" max="8" width="13.42578125" style="4" customWidth="1"/>
    <col min="9" max="9" width="9.5703125" style="4" bestFit="1" customWidth="1"/>
    <col min="10" max="10" width="13" style="4" customWidth="1"/>
    <col min="11" max="11" width="8.85546875" style="4" customWidth="1"/>
    <col min="12" max="12" width="13.140625" style="4" customWidth="1"/>
    <col min="13" max="13" width="10.42578125" style="4" bestFit="1" customWidth="1"/>
    <col min="14" max="14" width="5.42578125" style="4" bestFit="1" customWidth="1"/>
    <col min="15" max="15" width="4.5703125" style="4" bestFit="1" customWidth="1"/>
    <col min="16" max="16" width="5.5703125" style="4" customWidth="1"/>
    <col min="17" max="17" width="4.5703125" style="4" customWidth="1"/>
    <col min="18" max="18" width="6.7109375" style="4" bestFit="1" customWidth="1"/>
    <col min="19" max="19" width="6.28515625" style="4" bestFit="1" customWidth="1"/>
    <col min="20" max="20" width="12.140625" style="4" customWidth="1"/>
    <col min="21" max="21" width="8.5703125" style="4" customWidth="1"/>
    <col min="22" max="22" width="11" style="4" customWidth="1"/>
    <col min="23" max="16384" width="8.85546875" style="4"/>
  </cols>
  <sheetData>
    <row r="1" spans="1:22" x14ac:dyDescent="0.25">
      <c r="A1" s="98" t="s">
        <v>179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6"/>
    </row>
    <row r="2" spans="1:22" ht="14.4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6"/>
    </row>
    <row r="3" spans="1:22" x14ac:dyDescent="0.25">
      <c r="T3" s="8"/>
      <c r="U3" s="8"/>
      <c r="V3" s="8"/>
    </row>
    <row r="4" spans="1:22" x14ac:dyDescent="0.25">
      <c r="A4" s="97" t="s">
        <v>182</v>
      </c>
      <c r="B4" s="97"/>
      <c r="C4" s="97"/>
      <c r="D4" s="97"/>
      <c r="E4" s="97"/>
      <c r="F4" s="97"/>
      <c r="G4" s="97"/>
      <c r="H4" s="97"/>
      <c r="I4" s="97"/>
      <c r="J4" s="97"/>
      <c r="K4" s="99"/>
      <c r="L4" s="99"/>
      <c r="M4" s="99"/>
      <c r="N4" s="99"/>
      <c r="O4" s="99"/>
      <c r="P4" s="99"/>
      <c r="Q4" s="99"/>
      <c r="R4" s="99"/>
      <c r="S4" s="99"/>
    </row>
    <row r="5" spans="1:22" s="39" customFormat="1" ht="15" customHeight="1" x14ac:dyDescent="0.25">
      <c r="A5" s="81" t="s">
        <v>32</v>
      </c>
      <c r="B5" s="81" t="s">
        <v>80</v>
      </c>
      <c r="C5" s="81" t="s">
        <v>18</v>
      </c>
      <c r="D5" s="81" t="s">
        <v>19</v>
      </c>
      <c r="E5" s="81" t="s">
        <v>0</v>
      </c>
      <c r="F5" s="81" t="s">
        <v>2</v>
      </c>
      <c r="G5" s="81" t="s">
        <v>3</v>
      </c>
      <c r="H5" s="92" t="s">
        <v>114</v>
      </c>
      <c r="I5" s="93"/>
      <c r="J5" s="93"/>
      <c r="K5" s="93"/>
      <c r="L5" s="93"/>
      <c r="M5" s="93"/>
      <c r="N5" s="88" t="s">
        <v>13</v>
      </c>
      <c r="O5" s="89"/>
      <c r="P5" s="89"/>
      <c r="Q5" s="90"/>
      <c r="R5" s="88" t="s">
        <v>25</v>
      </c>
      <c r="S5" s="90"/>
      <c r="T5" s="81" t="s">
        <v>17</v>
      </c>
      <c r="U5" s="81" t="s">
        <v>20</v>
      </c>
      <c r="V5" s="81" t="s">
        <v>48</v>
      </c>
    </row>
    <row r="6" spans="1:22" s="39" customFormat="1" ht="27" customHeight="1" x14ac:dyDescent="0.25">
      <c r="A6" s="82"/>
      <c r="B6" s="82"/>
      <c r="C6" s="82"/>
      <c r="D6" s="82"/>
      <c r="E6" s="82"/>
      <c r="F6" s="82"/>
      <c r="G6" s="82"/>
      <c r="H6" s="92" t="s">
        <v>5</v>
      </c>
      <c r="I6" s="93"/>
      <c r="J6" s="92" t="s">
        <v>7</v>
      </c>
      <c r="K6" s="93"/>
      <c r="L6" s="92" t="s">
        <v>10</v>
      </c>
      <c r="M6" s="93"/>
      <c r="N6" s="102"/>
      <c r="O6" s="103"/>
      <c r="P6" s="103"/>
      <c r="Q6" s="104"/>
      <c r="R6" s="102"/>
      <c r="S6" s="104"/>
      <c r="T6" s="82"/>
      <c r="U6" s="82"/>
      <c r="V6" s="82"/>
    </row>
    <row r="7" spans="1:22" s="39" customFormat="1" ht="43.5" customHeight="1" x14ac:dyDescent="0.25">
      <c r="A7" s="83"/>
      <c r="B7" s="83"/>
      <c r="C7" s="83"/>
      <c r="D7" s="83"/>
      <c r="E7" s="83"/>
      <c r="F7" s="83"/>
      <c r="G7" s="83"/>
      <c r="H7" s="30" t="s">
        <v>334</v>
      </c>
      <c r="I7" s="30" t="s">
        <v>341</v>
      </c>
      <c r="J7" s="30" t="s">
        <v>8</v>
      </c>
      <c r="K7" s="30" t="s">
        <v>9</v>
      </c>
      <c r="L7" s="30" t="s">
        <v>11</v>
      </c>
      <c r="M7" s="30" t="s">
        <v>12</v>
      </c>
      <c r="N7" s="30" t="s">
        <v>14</v>
      </c>
      <c r="O7" s="30" t="s">
        <v>15</v>
      </c>
      <c r="P7" s="30" t="s">
        <v>16</v>
      </c>
      <c r="Q7" s="40" t="s">
        <v>64</v>
      </c>
      <c r="R7" s="30" t="s">
        <v>24</v>
      </c>
      <c r="S7" s="30" t="s">
        <v>26</v>
      </c>
      <c r="T7" s="83"/>
      <c r="U7" s="83"/>
      <c r="V7" s="83"/>
    </row>
    <row r="8" spans="1:22" ht="30" x14ac:dyDescent="0.25">
      <c r="A8" s="3" t="s">
        <v>68</v>
      </c>
      <c r="B8" s="3" t="s">
        <v>81</v>
      </c>
      <c r="C8" s="3" t="s">
        <v>33</v>
      </c>
      <c r="D8" s="3" t="s">
        <v>38</v>
      </c>
      <c r="E8" s="3" t="s">
        <v>235</v>
      </c>
      <c r="F8" s="3" t="s">
        <v>223</v>
      </c>
      <c r="G8" s="56">
        <v>42637</v>
      </c>
      <c r="H8" s="3" t="s">
        <v>21</v>
      </c>
      <c r="I8" s="3">
        <v>1</v>
      </c>
      <c r="J8" s="3" t="s">
        <v>342</v>
      </c>
      <c r="K8" s="3" t="s">
        <v>342</v>
      </c>
      <c r="L8" s="3" t="s">
        <v>22</v>
      </c>
      <c r="M8" s="3" t="s">
        <v>21</v>
      </c>
      <c r="N8" s="23">
        <v>110</v>
      </c>
      <c r="O8" s="3">
        <v>60</v>
      </c>
      <c r="P8" s="3">
        <v>80</v>
      </c>
      <c r="Q8" s="55" t="s">
        <v>22</v>
      </c>
      <c r="R8" s="3">
        <v>30</v>
      </c>
      <c r="S8" s="3">
        <v>0</v>
      </c>
      <c r="T8" s="56">
        <v>42961</v>
      </c>
      <c r="U8" s="3">
        <v>55</v>
      </c>
      <c r="V8" s="100">
        <f>AVERAGE(U8,U9,U10,U11,U12,U13,U14,U15)</f>
        <v>55.8125</v>
      </c>
    </row>
    <row r="9" spans="1:22" ht="30" x14ac:dyDescent="0.25">
      <c r="A9" s="3" t="s">
        <v>69</v>
      </c>
      <c r="B9" s="3" t="s">
        <v>205</v>
      </c>
      <c r="C9" s="3" t="s">
        <v>118</v>
      </c>
      <c r="D9" s="3" t="s">
        <v>130</v>
      </c>
      <c r="E9" s="3" t="s">
        <v>242</v>
      </c>
      <c r="F9" s="3" t="s">
        <v>223</v>
      </c>
      <c r="G9" s="56">
        <v>42636</v>
      </c>
      <c r="H9" s="3" t="s">
        <v>21</v>
      </c>
      <c r="I9" s="3">
        <v>1</v>
      </c>
      <c r="J9" s="3" t="s">
        <v>342</v>
      </c>
      <c r="K9" s="3" t="s">
        <v>342</v>
      </c>
      <c r="L9" s="3" t="s">
        <v>22</v>
      </c>
      <c r="M9" s="3">
        <v>3</v>
      </c>
      <c r="N9" s="23">
        <v>187</v>
      </c>
      <c r="O9" s="3">
        <v>50</v>
      </c>
      <c r="P9" s="3">
        <v>135</v>
      </c>
      <c r="Q9" s="55" t="s">
        <v>22</v>
      </c>
      <c r="R9" s="3">
        <v>30</v>
      </c>
      <c r="S9" s="3">
        <v>0</v>
      </c>
      <c r="T9" s="56">
        <v>42954</v>
      </c>
      <c r="U9" s="3">
        <v>62</v>
      </c>
      <c r="V9" s="101"/>
    </row>
    <row r="10" spans="1:22" ht="30" x14ac:dyDescent="0.25">
      <c r="A10" s="3" t="s">
        <v>70</v>
      </c>
      <c r="B10" s="3" t="s">
        <v>206</v>
      </c>
      <c r="C10" s="3" t="s">
        <v>121</v>
      </c>
      <c r="D10" s="3" t="s">
        <v>144</v>
      </c>
      <c r="E10" s="3" t="s">
        <v>322</v>
      </c>
      <c r="F10" s="3" t="s">
        <v>223</v>
      </c>
      <c r="G10" s="56">
        <v>42637</v>
      </c>
      <c r="H10" s="3" t="s">
        <v>21</v>
      </c>
      <c r="I10" s="3">
        <v>1</v>
      </c>
      <c r="J10" s="3" t="s">
        <v>342</v>
      </c>
      <c r="K10" s="3" t="s">
        <v>342</v>
      </c>
      <c r="L10" s="3" t="s">
        <v>22</v>
      </c>
      <c r="M10" s="3">
        <v>1</v>
      </c>
      <c r="N10" s="23">
        <v>115</v>
      </c>
      <c r="O10" s="3">
        <v>60</v>
      </c>
      <c r="P10" s="3">
        <v>80</v>
      </c>
      <c r="Q10" s="55" t="s">
        <v>22</v>
      </c>
      <c r="R10" s="3">
        <v>15</v>
      </c>
      <c r="S10" s="3">
        <v>0</v>
      </c>
      <c r="T10" s="56">
        <v>42972</v>
      </c>
      <c r="U10" s="3">
        <v>60</v>
      </c>
      <c r="V10" s="101"/>
    </row>
    <row r="11" spans="1:22" ht="30" x14ac:dyDescent="0.25">
      <c r="A11" s="3" t="s">
        <v>71</v>
      </c>
      <c r="B11" s="3" t="s">
        <v>207</v>
      </c>
      <c r="C11" s="3" t="s">
        <v>160</v>
      </c>
      <c r="D11" s="3" t="s">
        <v>208</v>
      </c>
      <c r="E11" s="3" t="s">
        <v>289</v>
      </c>
      <c r="F11" s="3" t="s">
        <v>223</v>
      </c>
      <c r="G11" s="56">
        <v>42628</v>
      </c>
      <c r="H11" s="3">
        <v>1</v>
      </c>
      <c r="I11" s="3" t="s">
        <v>21</v>
      </c>
      <c r="J11" s="3" t="s">
        <v>342</v>
      </c>
      <c r="K11" s="3" t="s">
        <v>342</v>
      </c>
      <c r="L11" s="3" t="s">
        <v>22</v>
      </c>
      <c r="M11" s="3">
        <v>1</v>
      </c>
      <c r="N11" s="23">
        <v>150</v>
      </c>
      <c r="O11" s="3">
        <v>60</v>
      </c>
      <c r="P11" s="3">
        <v>90</v>
      </c>
      <c r="Q11" s="16">
        <v>0</v>
      </c>
      <c r="R11" s="3">
        <v>7</v>
      </c>
      <c r="S11" s="3">
        <v>0</v>
      </c>
      <c r="T11" s="56">
        <v>42952</v>
      </c>
      <c r="U11" s="3">
        <v>45</v>
      </c>
      <c r="V11" s="101"/>
    </row>
    <row r="12" spans="1:22" ht="30" x14ac:dyDescent="0.25">
      <c r="A12" s="3" t="s">
        <v>72</v>
      </c>
      <c r="B12" s="3" t="s">
        <v>210</v>
      </c>
      <c r="C12" s="3" t="s">
        <v>99</v>
      </c>
      <c r="D12" s="3" t="s">
        <v>209</v>
      </c>
      <c r="E12" s="3" t="s">
        <v>244</v>
      </c>
      <c r="F12" s="3" t="s">
        <v>223</v>
      </c>
      <c r="G12" s="56">
        <v>42636</v>
      </c>
      <c r="H12" s="3" t="s">
        <v>21</v>
      </c>
      <c r="I12" s="3">
        <v>2</v>
      </c>
      <c r="J12" s="3" t="s">
        <v>342</v>
      </c>
      <c r="K12" s="3" t="s">
        <v>342</v>
      </c>
      <c r="L12" s="3" t="s">
        <v>22</v>
      </c>
      <c r="M12" s="3">
        <v>1</v>
      </c>
      <c r="N12" s="23">
        <v>210</v>
      </c>
      <c r="O12" s="3">
        <v>50</v>
      </c>
      <c r="P12" s="3">
        <v>80</v>
      </c>
      <c r="Q12" s="55" t="s">
        <v>219</v>
      </c>
      <c r="R12" s="3">
        <v>25</v>
      </c>
      <c r="S12" s="3">
        <v>0</v>
      </c>
      <c r="T12" s="56">
        <v>42971</v>
      </c>
      <c r="U12" s="3">
        <v>51</v>
      </c>
      <c r="V12" s="101"/>
    </row>
    <row r="13" spans="1:22" ht="45" x14ac:dyDescent="0.25">
      <c r="A13" s="3" t="s">
        <v>73</v>
      </c>
      <c r="B13" s="3" t="s">
        <v>211</v>
      </c>
      <c r="C13" s="3" t="s">
        <v>123</v>
      </c>
      <c r="D13" s="3" t="s">
        <v>164</v>
      </c>
      <c r="E13" s="3" t="s">
        <v>237</v>
      </c>
      <c r="F13" s="3" t="s">
        <v>223</v>
      </c>
      <c r="G13" s="56">
        <v>42633</v>
      </c>
      <c r="H13" s="3" t="s">
        <v>21</v>
      </c>
      <c r="I13" s="3">
        <v>1</v>
      </c>
      <c r="J13" s="3" t="s">
        <v>342</v>
      </c>
      <c r="K13" s="3" t="s">
        <v>342</v>
      </c>
      <c r="L13" s="3" t="s">
        <v>22</v>
      </c>
      <c r="M13" s="3" t="s">
        <v>21</v>
      </c>
      <c r="N13" s="23">
        <v>100</v>
      </c>
      <c r="O13" s="3">
        <v>90</v>
      </c>
      <c r="P13" s="3">
        <v>90</v>
      </c>
      <c r="Q13" s="55" t="s">
        <v>219</v>
      </c>
      <c r="R13" s="3">
        <v>0</v>
      </c>
      <c r="S13" s="3">
        <v>0</v>
      </c>
      <c r="T13" s="56">
        <v>42962</v>
      </c>
      <c r="U13" s="3">
        <v>75</v>
      </c>
      <c r="V13" s="101"/>
    </row>
    <row r="14" spans="1:22" ht="30" x14ac:dyDescent="0.25">
      <c r="A14" s="3" t="s">
        <v>74</v>
      </c>
      <c r="B14" s="3" t="s">
        <v>212</v>
      </c>
      <c r="C14" s="41" t="s">
        <v>30</v>
      </c>
      <c r="D14" s="41" t="s">
        <v>126</v>
      </c>
      <c r="E14" s="3" t="s">
        <v>243</v>
      </c>
      <c r="F14" s="3" t="s">
        <v>223</v>
      </c>
      <c r="G14" s="56">
        <v>42633</v>
      </c>
      <c r="H14" s="3" t="s">
        <v>21</v>
      </c>
      <c r="I14" s="3">
        <v>1</v>
      </c>
      <c r="J14" s="3" t="s">
        <v>342</v>
      </c>
      <c r="K14" s="3" t="s">
        <v>342</v>
      </c>
      <c r="L14" s="3" t="s">
        <v>22</v>
      </c>
      <c r="M14" s="3">
        <v>1</v>
      </c>
      <c r="N14" s="3">
        <v>112</v>
      </c>
      <c r="O14" s="3">
        <v>60</v>
      </c>
      <c r="P14" s="3">
        <v>90</v>
      </c>
      <c r="Q14" s="55" t="s">
        <v>22</v>
      </c>
      <c r="R14" s="3">
        <v>30</v>
      </c>
      <c r="S14" s="3">
        <v>0</v>
      </c>
      <c r="T14" s="56">
        <v>42959</v>
      </c>
      <c r="U14" s="3">
        <v>60</v>
      </c>
      <c r="V14" s="101"/>
    </row>
    <row r="15" spans="1:22" ht="30" x14ac:dyDescent="0.25">
      <c r="A15" s="3" t="s">
        <v>75</v>
      </c>
      <c r="B15" s="3" t="s">
        <v>213</v>
      </c>
      <c r="C15" s="3" t="s">
        <v>134</v>
      </c>
      <c r="D15" s="3" t="s">
        <v>177</v>
      </c>
      <c r="E15" s="3" t="s">
        <v>242</v>
      </c>
      <c r="F15" s="3" t="s">
        <v>223</v>
      </c>
      <c r="G15" s="56">
        <v>42634</v>
      </c>
      <c r="H15" s="3" t="s">
        <v>21</v>
      </c>
      <c r="I15" s="23">
        <v>1</v>
      </c>
      <c r="J15" s="3" t="s">
        <v>342</v>
      </c>
      <c r="K15" s="3" t="s">
        <v>342</v>
      </c>
      <c r="L15" s="3" t="s">
        <v>22</v>
      </c>
      <c r="M15" s="23">
        <v>1</v>
      </c>
      <c r="N15" s="23">
        <v>120</v>
      </c>
      <c r="O15" s="23">
        <v>80</v>
      </c>
      <c r="P15" s="23">
        <v>90</v>
      </c>
      <c r="Q15" s="55" t="s">
        <v>219</v>
      </c>
      <c r="R15" s="3">
        <v>0</v>
      </c>
      <c r="S15" s="3">
        <v>0</v>
      </c>
      <c r="T15" s="56">
        <v>42967</v>
      </c>
      <c r="U15" s="3">
        <v>38.5</v>
      </c>
      <c r="V15" s="101"/>
    </row>
  </sheetData>
  <mergeCells count="21">
    <mergeCell ref="V8:V15"/>
    <mergeCell ref="G5:G7"/>
    <mergeCell ref="T5:T7"/>
    <mergeCell ref="U5:U7"/>
    <mergeCell ref="N5:Q6"/>
    <mergeCell ref="H6:I6"/>
    <mergeCell ref="V5:V7"/>
    <mergeCell ref="L6:M6"/>
    <mergeCell ref="R5:S6"/>
    <mergeCell ref="D5:D7"/>
    <mergeCell ref="V1:V2"/>
    <mergeCell ref="A4:J4"/>
    <mergeCell ref="A5:A7"/>
    <mergeCell ref="A1:U2"/>
    <mergeCell ref="F5:F7"/>
    <mergeCell ref="B5:B7"/>
    <mergeCell ref="K4:S4"/>
    <mergeCell ref="J6:K6"/>
    <mergeCell ref="C5:C7"/>
    <mergeCell ref="H5:M5"/>
    <mergeCell ref="E5:E7"/>
  </mergeCells>
  <phoneticPr fontId="5" type="noConversion"/>
  <pageMargins left="0.25" right="0.25" top="0.75" bottom="0.75" header="0.3" footer="0.3"/>
  <pageSetup paperSize="9" scale="6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workbookViewId="0">
      <selection activeCell="A2" sqref="A2:U2"/>
    </sheetView>
  </sheetViews>
  <sheetFormatPr defaultRowHeight="15" x14ac:dyDescent="0.25"/>
  <cols>
    <col min="1" max="1" width="3.85546875" bestFit="1" customWidth="1"/>
    <col min="2" max="2" width="13" customWidth="1"/>
    <col min="3" max="3" width="11.140625" customWidth="1"/>
    <col min="4" max="4" width="10.5703125" customWidth="1"/>
    <col min="5" max="5" width="11.7109375" customWidth="1"/>
    <col min="6" max="6" width="9.42578125" customWidth="1"/>
    <col min="8" max="8" width="11.5703125" bestFit="1" customWidth="1"/>
    <col min="9" max="9" width="9.5703125" bestFit="1" customWidth="1"/>
    <col min="10" max="10" width="10.42578125" bestFit="1" customWidth="1"/>
    <col min="11" max="11" width="6.85546875" bestFit="1" customWidth="1"/>
    <col min="12" max="12" width="10.7109375" bestFit="1" customWidth="1"/>
    <col min="13" max="13" width="10.42578125" bestFit="1" customWidth="1"/>
    <col min="14" max="14" width="4.42578125" bestFit="1" customWidth="1"/>
    <col min="15" max="16" width="3" bestFit="1" customWidth="1"/>
    <col min="17" max="17" width="3.7109375" customWidth="1"/>
    <col min="18" max="18" width="8.140625" bestFit="1" customWidth="1"/>
    <col min="19" max="19" width="6.28515625" bestFit="1" customWidth="1"/>
    <col min="20" max="20" width="7.28515625" customWidth="1"/>
    <col min="21" max="21" width="6.140625" customWidth="1"/>
    <col min="23" max="23" width="16.7109375" customWidth="1"/>
  </cols>
  <sheetData>
    <row r="2" spans="1:23" x14ac:dyDescent="0.25">
      <c r="A2" s="119" t="s">
        <v>92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4" spans="1:23" x14ac:dyDescent="0.25">
      <c r="A4" s="120" t="s">
        <v>63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23" ht="15" customHeight="1" x14ac:dyDescent="0.25">
      <c r="A5" s="106" t="s">
        <v>79</v>
      </c>
      <c r="B5" s="110" t="s">
        <v>80</v>
      </c>
      <c r="C5" s="109" t="s">
        <v>18</v>
      </c>
      <c r="D5" s="109" t="s">
        <v>19</v>
      </c>
      <c r="E5" s="109" t="s">
        <v>0</v>
      </c>
      <c r="F5" s="109" t="s">
        <v>2</v>
      </c>
      <c r="G5" s="110" t="s">
        <v>3</v>
      </c>
      <c r="H5" s="121" t="s">
        <v>62</v>
      </c>
      <c r="I5" s="122"/>
      <c r="J5" s="122"/>
      <c r="K5" s="122"/>
      <c r="L5" s="122"/>
      <c r="M5" s="123"/>
      <c r="N5" s="113" t="s">
        <v>13</v>
      </c>
      <c r="O5" s="117"/>
      <c r="P5" s="117"/>
      <c r="Q5" s="114"/>
      <c r="R5" s="113" t="s">
        <v>25</v>
      </c>
      <c r="S5" s="114"/>
      <c r="T5" s="110" t="s">
        <v>17</v>
      </c>
      <c r="U5" s="110" t="s">
        <v>20</v>
      </c>
      <c r="V5" s="9"/>
    </row>
    <row r="6" spans="1:23" ht="27" customHeight="1" x14ac:dyDescent="0.25">
      <c r="A6" s="107"/>
      <c r="B6" s="111"/>
      <c r="C6" s="109"/>
      <c r="D6" s="109"/>
      <c r="E6" s="109"/>
      <c r="F6" s="109"/>
      <c r="G6" s="111"/>
      <c r="H6" s="109" t="s">
        <v>5</v>
      </c>
      <c r="I6" s="109"/>
      <c r="J6" s="109" t="s">
        <v>7</v>
      </c>
      <c r="K6" s="109"/>
      <c r="L6" s="109" t="s">
        <v>10</v>
      </c>
      <c r="M6" s="109"/>
      <c r="N6" s="115"/>
      <c r="O6" s="118"/>
      <c r="P6" s="118"/>
      <c r="Q6" s="116"/>
      <c r="R6" s="115"/>
      <c r="S6" s="116"/>
      <c r="T6" s="111"/>
      <c r="U6" s="111"/>
      <c r="V6" s="10" t="s">
        <v>48</v>
      </c>
    </row>
    <row r="7" spans="1:23" ht="45" x14ac:dyDescent="0.25">
      <c r="A7" s="108"/>
      <c r="B7" s="112"/>
      <c r="C7" s="109"/>
      <c r="D7" s="109"/>
      <c r="E7" s="109"/>
      <c r="F7" s="109"/>
      <c r="G7" s="112"/>
      <c r="H7" s="12" t="s">
        <v>28</v>
      </c>
      <c r="I7" s="12" t="s">
        <v>6</v>
      </c>
      <c r="J7" s="12" t="s">
        <v>8</v>
      </c>
      <c r="K7" s="12" t="s">
        <v>9</v>
      </c>
      <c r="L7" s="12" t="s">
        <v>11</v>
      </c>
      <c r="M7" s="12" t="s">
        <v>12</v>
      </c>
      <c r="N7" s="12" t="s">
        <v>14</v>
      </c>
      <c r="O7" s="12" t="s">
        <v>15</v>
      </c>
      <c r="P7" s="12" t="s">
        <v>16</v>
      </c>
      <c r="Q7" s="15" t="s">
        <v>64</v>
      </c>
      <c r="R7" s="12" t="s">
        <v>24</v>
      </c>
      <c r="S7" s="12" t="s">
        <v>26</v>
      </c>
      <c r="T7" s="112"/>
      <c r="U7" s="112"/>
      <c r="V7" s="11"/>
    </row>
    <row r="8" spans="1:23" ht="45" x14ac:dyDescent="0.25">
      <c r="A8" s="2" t="s">
        <v>68</v>
      </c>
      <c r="B8" s="3" t="s">
        <v>82</v>
      </c>
      <c r="C8" s="3" t="s">
        <v>33</v>
      </c>
      <c r="D8" s="3" t="s">
        <v>35</v>
      </c>
      <c r="E8" s="3" t="s">
        <v>23</v>
      </c>
      <c r="F8" s="3" t="s">
        <v>27</v>
      </c>
      <c r="G8" s="3" t="s">
        <v>54</v>
      </c>
      <c r="H8" s="3" t="s">
        <v>21</v>
      </c>
      <c r="I8" s="3">
        <v>1</v>
      </c>
      <c r="J8" s="3" t="s">
        <v>21</v>
      </c>
      <c r="K8" s="3" t="s">
        <v>21</v>
      </c>
      <c r="L8" s="3" t="s">
        <v>22</v>
      </c>
      <c r="M8" s="3">
        <v>1</v>
      </c>
      <c r="N8" s="23">
        <f>60+50+30</f>
        <v>140</v>
      </c>
      <c r="O8" s="3">
        <v>15</v>
      </c>
      <c r="P8" s="3">
        <v>50</v>
      </c>
      <c r="Q8" s="16" t="s">
        <v>65</v>
      </c>
      <c r="R8" s="3" t="s">
        <v>21</v>
      </c>
      <c r="S8" s="3" t="s">
        <v>21</v>
      </c>
      <c r="T8" s="3" t="s">
        <v>55</v>
      </c>
      <c r="U8" s="3">
        <v>70</v>
      </c>
      <c r="V8" s="100">
        <f>AVERAGE(U8:U12)</f>
        <v>42</v>
      </c>
      <c r="W8" s="25"/>
    </row>
    <row r="9" spans="1:23" ht="30" x14ac:dyDescent="0.25">
      <c r="A9" s="2" t="s">
        <v>69</v>
      </c>
      <c r="B9" s="3" t="s">
        <v>81</v>
      </c>
      <c r="C9" s="3" t="s">
        <v>33</v>
      </c>
      <c r="D9" s="3" t="s">
        <v>38</v>
      </c>
      <c r="E9" s="3" t="s">
        <v>31</v>
      </c>
      <c r="F9" s="3" t="s">
        <v>21</v>
      </c>
      <c r="G9" s="3" t="s">
        <v>56</v>
      </c>
      <c r="H9" s="3" t="s">
        <v>22</v>
      </c>
      <c r="I9" s="3">
        <v>1</v>
      </c>
      <c r="J9" s="3" t="s">
        <v>21</v>
      </c>
      <c r="K9" s="3" t="s">
        <v>21</v>
      </c>
      <c r="L9" s="3" t="s">
        <v>22</v>
      </c>
      <c r="M9" s="3">
        <v>1</v>
      </c>
      <c r="N9" s="23">
        <v>86</v>
      </c>
      <c r="O9" s="3">
        <f>27+14</f>
        <v>41</v>
      </c>
      <c r="P9" s="3">
        <v>30</v>
      </c>
      <c r="Q9" s="16" t="s">
        <v>22</v>
      </c>
      <c r="R9" s="3" t="s">
        <v>21</v>
      </c>
      <c r="S9" s="3" t="s">
        <v>21</v>
      </c>
      <c r="T9" s="3" t="s">
        <v>50</v>
      </c>
      <c r="U9" s="3">
        <v>43</v>
      </c>
      <c r="V9" s="101"/>
      <c r="W9" s="25"/>
    </row>
    <row r="10" spans="1:23" ht="45" x14ac:dyDescent="0.25">
      <c r="A10" s="2" t="s">
        <v>70</v>
      </c>
      <c r="B10" s="3" t="s">
        <v>84</v>
      </c>
      <c r="C10" s="3" t="s">
        <v>30</v>
      </c>
      <c r="D10" s="3" t="s">
        <v>39</v>
      </c>
      <c r="E10" s="3" t="s">
        <v>40</v>
      </c>
      <c r="F10" s="3" t="s">
        <v>27</v>
      </c>
      <c r="G10" s="3" t="s">
        <v>53</v>
      </c>
      <c r="H10" s="3" t="s">
        <v>22</v>
      </c>
      <c r="I10" s="3">
        <v>1</v>
      </c>
      <c r="J10" s="3">
        <v>1</v>
      </c>
      <c r="K10" s="3" t="s">
        <v>21</v>
      </c>
      <c r="L10" s="3" t="s">
        <v>22</v>
      </c>
      <c r="M10" s="3">
        <v>1</v>
      </c>
      <c r="N10" s="3">
        <f>24+40</f>
        <v>64</v>
      </c>
      <c r="O10" s="3">
        <v>60</v>
      </c>
      <c r="P10" s="3">
        <v>90</v>
      </c>
      <c r="Q10" s="16" t="s">
        <v>65</v>
      </c>
      <c r="R10" s="3" t="s">
        <v>41</v>
      </c>
      <c r="S10" s="3" t="s">
        <v>21</v>
      </c>
      <c r="T10" s="3" t="s">
        <v>51</v>
      </c>
      <c r="U10" s="3">
        <v>32</v>
      </c>
      <c r="V10" s="101"/>
    </row>
    <row r="11" spans="1:23" ht="45" x14ac:dyDescent="0.25">
      <c r="A11" s="2" t="s">
        <v>71</v>
      </c>
      <c r="B11" s="3" t="s">
        <v>85</v>
      </c>
      <c r="C11" s="3" t="s">
        <v>30</v>
      </c>
      <c r="D11" s="3" t="s">
        <v>29</v>
      </c>
      <c r="E11" s="3" t="s">
        <v>31</v>
      </c>
      <c r="F11" s="3" t="s">
        <v>27</v>
      </c>
      <c r="G11" s="3" t="s">
        <v>54</v>
      </c>
      <c r="H11" s="3" t="s">
        <v>22</v>
      </c>
      <c r="I11" s="3">
        <v>1</v>
      </c>
      <c r="J11" s="3" t="s">
        <v>21</v>
      </c>
      <c r="K11" s="3" t="s">
        <v>21</v>
      </c>
      <c r="L11" s="3" t="s">
        <v>22</v>
      </c>
      <c r="M11" s="3">
        <v>1</v>
      </c>
      <c r="N11" s="3">
        <f>7+51</f>
        <v>58</v>
      </c>
      <c r="O11" s="3">
        <v>20</v>
      </c>
      <c r="P11" s="3">
        <v>37</v>
      </c>
      <c r="Q11" s="16" t="s">
        <v>65</v>
      </c>
      <c r="R11" s="3" t="s">
        <v>21</v>
      </c>
      <c r="S11" s="3" t="s">
        <v>21</v>
      </c>
      <c r="T11" s="3" t="s">
        <v>50</v>
      </c>
      <c r="U11" s="3">
        <v>40</v>
      </c>
      <c r="V11" s="101"/>
    </row>
    <row r="12" spans="1:23" ht="45" x14ac:dyDescent="0.25">
      <c r="A12" s="2" t="s">
        <v>72</v>
      </c>
      <c r="B12" s="3" t="s">
        <v>83</v>
      </c>
      <c r="C12" s="3" t="s">
        <v>34</v>
      </c>
      <c r="D12" s="3" t="s">
        <v>36</v>
      </c>
      <c r="E12" s="3" t="s">
        <v>23</v>
      </c>
      <c r="F12" s="3" t="s">
        <v>37</v>
      </c>
      <c r="G12" s="3" t="s">
        <v>52</v>
      </c>
      <c r="H12" s="3" t="s">
        <v>21</v>
      </c>
      <c r="I12" s="3">
        <v>1</v>
      </c>
      <c r="J12" s="3" t="s">
        <v>21</v>
      </c>
      <c r="K12" s="3" t="s">
        <v>21</v>
      </c>
      <c r="L12" s="3" t="s">
        <v>22</v>
      </c>
      <c r="M12" s="3" t="s">
        <v>21</v>
      </c>
      <c r="N12" s="3">
        <f>10+67.5</f>
        <v>77.5</v>
      </c>
      <c r="O12" s="3">
        <v>17</v>
      </c>
      <c r="P12" s="3">
        <v>37</v>
      </c>
      <c r="Q12" s="16" t="s">
        <v>65</v>
      </c>
      <c r="R12" s="3" t="s">
        <v>21</v>
      </c>
      <c r="S12" s="3" t="s">
        <v>21</v>
      </c>
      <c r="T12" s="3" t="s">
        <v>51</v>
      </c>
      <c r="U12" s="3">
        <v>25</v>
      </c>
      <c r="V12" s="105"/>
    </row>
  </sheetData>
  <mergeCells count="18">
    <mergeCell ref="A2:U2"/>
    <mergeCell ref="A4:M4"/>
    <mergeCell ref="G5:G7"/>
    <mergeCell ref="E5:E7"/>
    <mergeCell ref="C5:C7"/>
    <mergeCell ref="D5:D7"/>
    <mergeCell ref="H5:M5"/>
    <mergeCell ref="F5:F7"/>
    <mergeCell ref="U5:U7"/>
    <mergeCell ref="B5:B7"/>
    <mergeCell ref="V8:V12"/>
    <mergeCell ref="A5:A7"/>
    <mergeCell ref="H6:I6"/>
    <mergeCell ref="J6:K6"/>
    <mergeCell ref="L6:M6"/>
    <mergeCell ref="T5:T7"/>
    <mergeCell ref="R5:S6"/>
    <mergeCell ref="N5:Q6"/>
  </mergeCells>
  <phoneticPr fontId="5" type="noConversion"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view="pageBreakPreview" zoomScale="60" zoomScaleNormal="100" workbookViewId="0">
      <selection activeCell="H11" sqref="H11"/>
    </sheetView>
  </sheetViews>
  <sheetFormatPr defaultColWidth="8.85546875" defaultRowHeight="15" x14ac:dyDescent="0.25"/>
  <cols>
    <col min="1" max="1" width="3.5703125" style="6" bestFit="1" customWidth="1"/>
    <col min="2" max="2" width="12.5703125" style="4" customWidth="1"/>
    <col min="3" max="3" width="13" style="4" customWidth="1"/>
    <col min="4" max="4" width="10.85546875" style="4" customWidth="1"/>
    <col min="5" max="5" width="10.7109375" style="4" bestFit="1" customWidth="1"/>
    <col min="6" max="6" width="11.7109375" style="4" customWidth="1"/>
    <col min="7" max="7" width="12.5703125" style="4" customWidth="1"/>
    <col min="8" max="8" width="13.42578125" style="4" customWidth="1"/>
    <col min="9" max="9" width="12.140625" style="4" customWidth="1"/>
    <col min="10" max="10" width="13" style="4" customWidth="1"/>
    <col min="11" max="11" width="8.85546875" style="4" customWidth="1"/>
    <col min="12" max="12" width="12.28515625" style="4" customWidth="1"/>
    <col min="13" max="13" width="10.42578125" style="4" bestFit="1" customWidth="1"/>
    <col min="14" max="14" width="5.42578125" style="4" bestFit="1" customWidth="1"/>
    <col min="15" max="15" width="4.5703125" style="4" bestFit="1" customWidth="1"/>
    <col min="16" max="16" width="6.28515625" style="4" customWidth="1"/>
    <col min="17" max="17" width="4.5703125" style="4" customWidth="1"/>
    <col min="18" max="18" width="6.7109375" style="4" bestFit="1" customWidth="1"/>
    <col min="19" max="19" width="6.28515625" style="4" bestFit="1" customWidth="1"/>
    <col min="20" max="20" width="12.85546875" style="4" customWidth="1"/>
    <col min="21" max="21" width="8.5703125" style="4" customWidth="1"/>
    <col min="22" max="22" width="11" style="4" customWidth="1"/>
    <col min="23" max="16384" width="8.85546875" style="4"/>
  </cols>
  <sheetData>
    <row r="1" spans="1:22" x14ac:dyDescent="0.25">
      <c r="A1" s="98" t="s">
        <v>179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6"/>
    </row>
    <row r="2" spans="1:22" ht="14.4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6"/>
    </row>
    <row r="3" spans="1:22" x14ac:dyDescent="0.25">
      <c r="T3" s="8"/>
      <c r="U3" s="8"/>
      <c r="V3" s="8"/>
    </row>
    <row r="4" spans="1:22" x14ac:dyDescent="0.25">
      <c r="A4" s="97" t="s">
        <v>185</v>
      </c>
      <c r="B4" s="97"/>
      <c r="C4" s="97"/>
      <c r="D4" s="97"/>
      <c r="E4" s="97"/>
      <c r="F4" s="97"/>
      <c r="G4" s="97"/>
      <c r="H4" s="97"/>
      <c r="I4" s="97"/>
      <c r="J4" s="97"/>
      <c r="K4" s="99"/>
      <c r="L4" s="99"/>
      <c r="M4" s="99"/>
      <c r="N4" s="99"/>
      <c r="O4" s="99"/>
      <c r="P4" s="99"/>
      <c r="Q4" s="99"/>
      <c r="R4" s="99"/>
      <c r="S4" s="99"/>
    </row>
    <row r="5" spans="1:22" s="39" customFormat="1" ht="15" customHeight="1" x14ac:dyDescent="0.25">
      <c r="A5" s="81" t="s">
        <v>32</v>
      </c>
      <c r="B5" s="81" t="s">
        <v>80</v>
      </c>
      <c r="C5" s="81" t="s">
        <v>18</v>
      </c>
      <c r="D5" s="81" t="s">
        <v>19</v>
      </c>
      <c r="E5" s="81" t="s">
        <v>0</v>
      </c>
      <c r="F5" s="81" t="s">
        <v>2</v>
      </c>
      <c r="G5" s="81" t="s">
        <v>3</v>
      </c>
      <c r="H5" s="92" t="s">
        <v>114</v>
      </c>
      <c r="I5" s="93"/>
      <c r="J5" s="93"/>
      <c r="K5" s="93"/>
      <c r="L5" s="93"/>
      <c r="M5" s="93"/>
      <c r="N5" s="88" t="s">
        <v>13</v>
      </c>
      <c r="O5" s="89"/>
      <c r="P5" s="89"/>
      <c r="Q5" s="90"/>
      <c r="R5" s="88" t="s">
        <v>25</v>
      </c>
      <c r="S5" s="90"/>
      <c r="T5" s="81" t="s">
        <v>17</v>
      </c>
      <c r="U5" s="81" t="s">
        <v>20</v>
      </c>
      <c r="V5" s="81" t="s">
        <v>48</v>
      </c>
    </row>
    <row r="6" spans="1:22" s="39" customFormat="1" ht="27" customHeight="1" x14ac:dyDescent="0.25">
      <c r="A6" s="82"/>
      <c r="B6" s="82"/>
      <c r="C6" s="82"/>
      <c r="D6" s="82"/>
      <c r="E6" s="82"/>
      <c r="F6" s="82"/>
      <c r="G6" s="82"/>
      <c r="H6" s="92" t="s">
        <v>5</v>
      </c>
      <c r="I6" s="93"/>
      <c r="J6" s="92" t="s">
        <v>7</v>
      </c>
      <c r="K6" s="93"/>
      <c r="L6" s="92" t="s">
        <v>10</v>
      </c>
      <c r="M6" s="93"/>
      <c r="N6" s="102"/>
      <c r="O6" s="103"/>
      <c r="P6" s="103"/>
      <c r="Q6" s="104"/>
      <c r="R6" s="102"/>
      <c r="S6" s="104"/>
      <c r="T6" s="82"/>
      <c r="U6" s="82"/>
      <c r="V6" s="82"/>
    </row>
    <row r="7" spans="1:22" s="39" customFormat="1" ht="43.5" customHeight="1" x14ac:dyDescent="0.25">
      <c r="A7" s="83"/>
      <c r="B7" s="83"/>
      <c r="C7" s="83"/>
      <c r="D7" s="83"/>
      <c r="E7" s="83"/>
      <c r="F7" s="83"/>
      <c r="G7" s="83"/>
      <c r="H7" s="30" t="s">
        <v>28</v>
      </c>
      <c r="I7" s="30" t="s">
        <v>6</v>
      </c>
      <c r="J7" s="30" t="s">
        <v>8</v>
      </c>
      <c r="K7" s="30" t="s">
        <v>9</v>
      </c>
      <c r="L7" s="30" t="s">
        <v>11</v>
      </c>
      <c r="M7" s="30" t="s">
        <v>343</v>
      </c>
      <c r="N7" s="30" t="s">
        <v>14</v>
      </c>
      <c r="O7" s="30" t="s">
        <v>15</v>
      </c>
      <c r="P7" s="30" t="s">
        <v>16</v>
      </c>
      <c r="Q7" s="40" t="s">
        <v>64</v>
      </c>
      <c r="R7" s="30" t="s">
        <v>24</v>
      </c>
      <c r="S7" s="30" t="s">
        <v>26</v>
      </c>
      <c r="T7" s="83"/>
      <c r="U7" s="83"/>
      <c r="V7" s="83"/>
    </row>
    <row r="8" spans="1:22" s="79" customFormat="1" ht="30" x14ac:dyDescent="0.25">
      <c r="A8" s="3" t="s">
        <v>68</v>
      </c>
      <c r="B8" s="60" t="s">
        <v>251</v>
      </c>
      <c r="C8" s="60" t="s">
        <v>252</v>
      </c>
      <c r="D8" s="60" t="s">
        <v>148</v>
      </c>
      <c r="E8" s="60" t="s">
        <v>217</v>
      </c>
      <c r="F8" s="60" t="s">
        <v>223</v>
      </c>
      <c r="G8" s="78">
        <v>42623</v>
      </c>
      <c r="H8" s="60" t="s">
        <v>21</v>
      </c>
      <c r="I8" s="60">
        <v>1</v>
      </c>
      <c r="J8" s="3" t="s">
        <v>21</v>
      </c>
      <c r="K8" s="3" t="s">
        <v>21</v>
      </c>
      <c r="L8" s="60" t="s">
        <v>22</v>
      </c>
      <c r="M8" s="60">
        <v>2</v>
      </c>
      <c r="N8" s="60">
        <v>110</v>
      </c>
      <c r="O8" s="60">
        <v>48</v>
      </c>
      <c r="P8" s="60">
        <v>73</v>
      </c>
      <c r="Q8" s="60" t="s">
        <v>22</v>
      </c>
      <c r="R8" s="60">
        <v>0</v>
      </c>
      <c r="S8" s="60">
        <v>0</v>
      </c>
      <c r="T8" s="78">
        <v>42967</v>
      </c>
      <c r="U8" s="60">
        <v>60</v>
      </c>
      <c r="V8" s="100">
        <f>AVERAGE(U10:U16)</f>
        <v>42.857142857142854</v>
      </c>
    </row>
    <row r="9" spans="1:22" s="79" customFormat="1" ht="30" x14ac:dyDescent="0.25">
      <c r="A9" s="3" t="s">
        <v>69</v>
      </c>
      <c r="B9" s="60" t="s">
        <v>317</v>
      </c>
      <c r="C9" s="60" t="s">
        <v>152</v>
      </c>
      <c r="D9" s="60" t="s">
        <v>140</v>
      </c>
      <c r="E9" s="60" t="s">
        <v>235</v>
      </c>
      <c r="F9" s="60" t="s">
        <v>223</v>
      </c>
      <c r="G9" s="78">
        <v>42630</v>
      </c>
      <c r="H9" s="60" t="s">
        <v>21</v>
      </c>
      <c r="I9" s="60" t="s">
        <v>21</v>
      </c>
      <c r="J9" s="3" t="s">
        <v>21</v>
      </c>
      <c r="K9" s="3" t="s">
        <v>21</v>
      </c>
      <c r="L9" s="60" t="s">
        <v>22</v>
      </c>
      <c r="M9" s="60" t="s">
        <v>21</v>
      </c>
      <c r="N9" s="60">
        <v>110</v>
      </c>
      <c r="O9" s="60">
        <v>50</v>
      </c>
      <c r="P9" s="60">
        <v>60</v>
      </c>
      <c r="Q9" s="60">
        <v>0</v>
      </c>
      <c r="R9" s="60">
        <v>20</v>
      </c>
      <c r="S9" s="60">
        <v>0</v>
      </c>
      <c r="T9" s="78">
        <v>42951</v>
      </c>
      <c r="U9" s="60">
        <v>80</v>
      </c>
      <c r="V9" s="101"/>
    </row>
    <row r="10" spans="1:22" ht="30" x14ac:dyDescent="0.25">
      <c r="A10" s="3" t="s">
        <v>70</v>
      </c>
      <c r="B10" s="3" t="s">
        <v>245</v>
      </c>
      <c r="C10" s="3" t="s">
        <v>220</v>
      </c>
      <c r="D10" s="3" t="s">
        <v>220</v>
      </c>
      <c r="E10" s="3" t="s">
        <v>250</v>
      </c>
      <c r="F10" s="3" t="s">
        <v>223</v>
      </c>
      <c r="G10" s="56">
        <v>42638</v>
      </c>
      <c r="H10" s="3" t="s">
        <v>21</v>
      </c>
      <c r="I10" s="3">
        <v>1</v>
      </c>
      <c r="J10" s="3" t="s">
        <v>21</v>
      </c>
      <c r="K10" s="3" t="s">
        <v>21</v>
      </c>
      <c r="L10" s="3" t="s">
        <v>22</v>
      </c>
      <c r="M10" s="60" t="s">
        <v>21</v>
      </c>
      <c r="N10" s="23">
        <v>90</v>
      </c>
      <c r="O10" s="3">
        <v>44</v>
      </c>
      <c r="P10" s="3">
        <v>92</v>
      </c>
      <c r="Q10" s="55" t="s">
        <v>219</v>
      </c>
      <c r="R10" s="3">
        <v>0</v>
      </c>
      <c r="S10" s="3">
        <v>0</v>
      </c>
      <c r="T10" s="56">
        <v>42965</v>
      </c>
      <c r="U10" s="3">
        <v>45</v>
      </c>
      <c r="V10" s="101"/>
    </row>
    <row r="11" spans="1:22" ht="30" x14ac:dyDescent="0.25">
      <c r="A11" s="3" t="s">
        <v>71</v>
      </c>
      <c r="B11" s="3" t="s">
        <v>275</v>
      </c>
      <c r="C11" s="3" t="s">
        <v>274</v>
      </c>
      <c r="D11" s="3" t="s">
        <v>274</v>
      </c>
      <c r="E11" s="3" t="s">
        <v>226</v>
      </c>
      <c r="F11" s="3" t="s">
        <v>223</v>
      </c>
      <c r="G11" s="56">
        <v>42640</v>
      </c>
      <c r="H11" s="3" t="s">
        <v>21</v>
      </c>
      <c r="I11" s="3">
        <v>2</v>
      </c>
      <c r="J11" s="3" t="s">
        <v>21</v>
      </c>
      <c r="K11" s="3" t="s">
        <v>21</v>
      </c>
      <c r="L11" s="3" t="s">
        <v>22</v>
      </c>
      <c r="M11" s="60" t="s">
        <v>21</v>
      </c>
      <c r="N11" s="23">
        <v>152</v>
      </c>
      <c r="O11" s="3">
        <v>80</v>
      </c>
      <c r="P11" s="3">
        <v>90</v>
      </c>
      <c r="Q11" s="55">
        <v>0</v>
      </c>
      <c r="R11" s="3">
        <v>25</v>
      </c>
      <c r="S11" s="3">
        <v>0</v>
      </c>
      <c r="T11" s="56">
        <v>42964</v>
      </c>
      <c r="U11" s="3">
        <v>60</v>
      </c>
      <c r="V11" s="101"/>
    </row>
    <row r="12" spans="1:22" ht="30" x14ac:dyDescent="0.25">
      <c r="A12" s="3" t="s">
        <v>72</v>
      </c>
      <c r="B12" s="3" t="s">
        <v>253</v>
      </c>
      <c r="C12" s="3" t="s">
        <v>254</v>
      </c>
      <c r="D12" s="3" t="s">
        <v>161</v>
      </c>
      <c r="E12" s="3" t="s">
        <v>272</v>
      </c>
      <c r="F12" s="3" t="s">
        <v>223</v>
      </c>
      <c r="G12" s="56">
        <v>42625</v>
      </c>
      <c r="H12" s="3" t="s">
        <v>21</v>
      </c>
      <c r="I12" s="3">
        <v>1</v>
      </c>
      <c r="J12" s="3" t="s">
        <v>21</v>
      </c>
      <c r="K12" s="3" t="s">
        <v>21</v>
      </c>
      <c r="L12" s="3" t="s">
        <v>22</v>
      </c>
      <c r="M12" s="60" t="s">
        <v>21</v>
      </c>
      <c r="N12" s="23">
        <v>10</v>
      </c>
      <c r="O12" s="3">
        <v>60</v>
      </c>
      <c r="P12" s="3">
        <v>90</v>
      </c>
      <c r="Q12" s="55">
        <v>0</v>
      </c>
      <c r="R12" s="3">
        <v>0</v>
      </c>
      <c r="S12" s="3">
        <v>0</v>
      </c>
      <c r="T12" s="56">
        <v>42987</v>
      </c>
      <c r="U12" s="3">
        <v>40</v>
      </c>
      <c r="V12" s="101"/>
    </row>
    <row r="13" spans="1:22" ht="30" x14ac:dyDescent="0.25">
      <c r="A13" s="3" t="s">
        <v>74</v>
      </c>
      <c r="B13" s="3" t="s">
        <v>247</v>
      </c>
      <c r="C13" s="3" t="s">
        <v>97</v>
      </c>
      <c r="D13" s="3" t="s">
        <v>246</v>
      </c>
      <c r="E13" s="3" t="s">
        <v>31</v>
      </c>
      <c r="F13" s="3" t="s">
        <v>223</v>
      </c>
      <c r="G13" s="56">
        <v>42632</v>
      </c>
      <c r="H13" s="3">
        <v>1</v>
      </c>
      <c r="I13" s="3">
        <v>1</v>
      </c>
      <c r="J13" s="3" t="s">
        <v>21</v>
      </c>
      <c r="K13" s="3" t="s">
        <v>21</v>
      </c>
      <c r="L13" s="3" t="s">
        <v>22</v>
      </c>
      <c r="M13" s="60" t="s">
        <v>21</v>
      </c>
      <c r="N13" s="23">
        <v>130</v>
      </c>
      <c r="O13" s="3">
        <v>80</v>
      </c>
      <c r="P13" s="3">
        <v>100</v>
      </c>
      <c r="Q13" s="55" t="s">
        <v>22</v>
      </c>
      <c r="R13" s="3">
        <v>0</v>
      </c>
      <c r="S13" s="3">
        <v>0</v>
      </c>
      <c r="T13" s="56">
        <v>42964</v>
      </c>
      <c r="U13" s="3">
        <v>40</v>
      </c>
      <c r="V13" s="101"/>
    </row>
    <row r="14" spans="1:22" ht="30" x14ac:dyDescent="0.25">
      <c r="A14" s="3" t="s">
        <v>75</v>
      </c>
      <c r="B14" s="3" t="s">
        <v>248</v>
      </c>
      <c r="C14" s="3" t="s">
        <v>255</v>
      </c>
      <c r="D14" s="3" t="s">
        <v>127</v>
      </c>
      <c r="E14" s="3" t="s">
        <v>217</v>
      </c>
      <c r="F14" s="3" t="s">
        <v>223</v>
      </c>
      <c r="G14" s="3" t="s">
        <v>329</v>
      </c>
      <c r="H14" s="3">
        <v>1</v>
      </c>
      <c r="I14" s="3" t="s">
        <v>21</v>
      </c>
      <c r="J14" s="3" t="s">
        <v>21</v>
      </c>
      <c r="K14" s="3" t="s">
        <v>21</v>
      </c>
      <c r="L14" s="3" t="s">
        <v>22</v>
      </c>
      <c r="M14" s="60" t="s">
        <v>21</v>
      </c>
      <c r="N14" s="23">
        <v>100</v>
      </c>
      <c r="O14" s="3">
        <v>70</v>
      </c>
      <c r="P14" s="3">
        <v>80</v>
      </c>
      <c r="Q14" s="55" t="s">
        <v>219</v>
      </c>
      <c r="R14" s="3">
        <v>0</v>
      </c>
      <c r="S14" s="3">
        <v>0</v>
      </c>
      <c r="T14" s="56">
        <v>43018</v>
      </c>
      <c r="U14" s="3">
        <v>40</v>
      </c>
      <c r="V14" s="101"/>
    </row>
    <row r="15" spans="1:22" ht="30" x14ac:dyDescent="0.25">
      <c r="A15" s="3" t="s">
        <v>76</v>
      </c>
      <c r="B15" s="3" t="s">
        <v>249</v>
      </c>
      <c r="C15" s="3" t="s">
        <v>36</v>
      </c>
      <c r="D15" s="3" t="s">
        <v>36</v>
      </c>
      <c r="E15" s="3" t="s">
        <v>242</v>
      </c>
      <c r="F15" s="3" t="s">
        <v>223</v>
      </c>
      <c r="G15" s="56">
        <v>42623</v>
      </c>
      <c r="H15" s="3">
        <v>1</v>
      </c>
      <c r="I15" s="3">
        <v>1</v>
      </c>
      <c r="J15" s="3" t="s">
        <v>21</v>
      </c>
      <c r="K15" s="3" t="s">
        <v>21</v>
      </c>
      <c r="L15" s="3" t="s">
        <v>22</v>
      </c>
      <c r="M15" s="60" t="s">
        <v>21</v>
      </c>
      <c r="N15" s="23">
        <v>60</v>
      </c>
      <c r="O15" s="3">
        <v>50</v>
      </c>
      <c r="P15" s="3">
        <v>60</v>
      </c>
      <c r="Q15" s="55" t="s">
        <v>219</v>
      </c>
      <c r="R15" s="3">
        <v>20</v>
      </c>
      <c r="S15" s="3">
        <v>0</v>
      </c>
      <c r="T15" s="56">
        <v>42961</v>
      </c>
      <c r="U15" s="3">
        <v>45</v>
      </c>
      <c r="V15" s="101"/>
    </row>
    <row r="16" spans="1:22" ht="30" x14ac:dyDescent="0.25">
      <c r="A16" s="3" t="s">
        <v>77</v>
      </c>
      <c r="B16" s="3" t="s">
        <v>307</v>
      </c>
      <c r="C16" s="3" t="s">
        <v>109</v>
      </c>
      <c r="D16" s="3" t="s">
        <v>109</v>
      </c>
      <c r="E16" s="3" t="s">
        <v>31</v>
      </c>
      <c r="F16" s="3" t="s">
        <v>223</v>
      </c>
      <c r="G16" s="56">
        <v>42633</v>
      </c>
      <c r="H16" s="3" t="s">
        <v>21</v>
      </c>
      <c r="I16" s="3" t="s">
        <v>21</v>
      </c>
      <c r="J16" s="3" t="s">
        <v>21</v>
      </c>
      <c r="K16" s="3" t="s">
        <v>21</v>
      </c>
      <c r="L16" s="3" t="s">
        <v>22</v>
      </c>
      <c r="M16" s="60" t="s">
        <v>21</v>
      </c>
      <c r="N16" s="23">
        <v>69</v>
      </c>
      <c r="O16" s="3">
        <v>0</v>
      </c>
      <c r="P16" s="3">
        <v>0</v>
      </c>
      <c r="Q16" s="16">
        <v>0</v>
      </c>
      <c r="R16" s="3">
        <v>0</v>
      </c>
      <c r="S16" s="3">
        <v>0</v>
      </c>
      <c r="T16" s="56">
        <v>42963</v>
      </c>
      <c r="U16" s="3">
        <v>30</v>
      </c>
      <c r="V16" s="101"/>
    </row>
  </sheetData>
  <mergeCells count="21">
    <mergeCell ref="A1:U2"/>
    <mergeCell ref="V1:V2"/>
    <mergeCell ref="A4:J4"/>
    <mergeCell ref="K4:S4"/>
    <mergeCell ref="E5:E7"/>
    <mergeCell ref="F5:F7"/>
    <mergeCell ref="G5:G7"/>
    <mergeCell ref="H5:M5"/>
    <mergeCell ref="A5:A7"/>
    <mergeCell ref="B5:B7"/>
    <mergeCell ref="C5:C7"/>
    <mergeCell ref="D5:D7"/>
    <mergeCell ref="V8:V16"/>
    <mergeCell ref="V5:V7"/>
    <mergeCell ref="H6:I6"/>
    <mergeCell ref="J6:K6"/>
    <mergeCell ref="L6:M6"/>
    <mergeCell ref="N5:Q6"/>
    <mergeCell ref="R5:S6"/>
    <mergeCell ref="T5:T7"/>
    <mergeCell ref="U5:U7"/>
  </mergeCells>
  <phoneticPr fontId="5" type="noConversion"/>
  <pageMargins left="0.25" right="0.25" top="0.75" bottom="0.75" header="0.3" footer="0.3"/>
  <pageSetup paperSize="9" scale="67" fitToHeight="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zoomScale="60" zoomScaleNormal="100" workbookViewId="0">
      <pane ySplit="7" topLeftCell="A8" activePane="bottomLeft" state="frozen"/>
      <selection pane="bottomLeft" activeCell="V8" sqref="V8:V18"/>
    </sheetView>
  </sheetViews>
  <sheetFormatPr defaultRowHeight="15" x14ac:dyDescent="0.25"/>
  <cols>
    <col min="1" max="1" width="11.42578125" style="7" customWidth="1"/>
    <col min="2" max="2" width="14.140625" customWidth="1"/>
    <col min="3" max="3" width="12.42578125" customWidth="1"/>
    <col min="4" max="4" width="12.5703125" customWidth="1"/>
    <col min="5" max="5" width="10.28515625" customWidth="1"/>
    <col min="6" max="6" width="11.28515625" customWidth="1"/>
    <col min="7" max="7" width="12.42578125" customWidth="1"/>
    <col min="8" max="8" width="11.5703125" bestFit="1" customWidth="1"/>
    <col min="9" max="9" width="9.5703125" bestFit="1" customWidth="1"/>
    <col min="10" max="10" width="10.42578125" bestFit="1" customWidth="1"/>
    <col min="11" max="11" width="6.85546875" bestFit="1" customWidth="1"/>
    <col min="12" max="12" width="10.7109375" bestFit="1" customWidth="1"/>
    <col min="13" max="13" width="10.42578125" bestFit="1" customWidth="1"/>
    <col min="14" max="14" width="5.7109375" customWidth="1"/>
    <col min="15" max="15" width="4.5703125" bestFit="1" customWidth="1"/>
    <col min="16" max="16" width="5.7109375" customWidth="1"/>
    <col min="17" max="17" width="4.5703125" customWidth="1"/>
    <col min="18" max="18" width="4.5703125" bestFit="1" customWidth="1"/>
    <col min="19" max="19" width="6.28515625" bestFit="1" customWidth="1"/>
    <col min="20" max="20" width="14.42578125" customWidth="1"/>
    <col min="21" max="21" width="7.140625" customWidth="1"/>
    <col min="22" max="22" width="7.7109375" customWidth="1"/>
    <col min="23" max="23" width="20.7109375" customWidth="1"/>
  </cols>
  <sheetData>
    <row r="1" spans="1:22" x14ac:dyDescent="0.25">
      <c r="A1" s="119" t="s">
        <v>180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4" spans="1:22" x14ac:dyDescent="0.25">
      <c r="A4" s="120" t="s">
        <v>93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22" s="48" customFormat="1" ht="14.45" customHeight="1" x14ac:dyDescent="0.25">
      <c r="A5" s="84" t="s">
        <v>32</v>
      </c>
      <c r="B5" s="81" t="s">
        <v>80</v>
      </c>
      <c r="C5" s="81" t="s">
        <v>18</v>
      </c>
      <c r="D5" s="91" t="s">
        <v>19</v>
      </c>
      <c r="E5" s="91" t="s">
        <v>0</v>
      </c>
      <c r="F5" s="91" t="s">
        <v>2</v>
      </c>
      <c r="G5" s="81" t="s">
        <v>3</v>
      </c>
      <c r="H5" s="88" t="s">
        <v>62</v>
      </c>
      <c r="I5" s="89"/>
      <c r="J5" s="89"/>
      <c r="K5" s="89"/>
      <c r="L5" s="89"/>
      <c r="M5" s="89"/>
      <c r="N5" s="88" t="s">
        <v>13</v>
      </c>
      <c r="O5" s="89"/>
      <c r="P5" s="89"/>
      <c r="Q5" s="90"/>
      <c r="R5" s="88" t="s">
        <v>25</v>
      </c>
      <c r="S5" s="90"/>
      <c r="T5" s="81" t="s">
        <v>17</v>
      </c>
      <c r="U5" s="91" t="s">
        <v>20</v>
      </c>
      <c r="V5" s="47"/>
    </row>
    <row r="6" spans="1:22" s="48" customFormat="1" ht="27" customHeight="1" x14ac:dyDescent="0.25">
      <c r="A6" s="85"/>
      <c r="B6" s="82"/>
      <c r="C6" s="82"/>
      <c r="D6" s="91"/>
      <c r="E6" s="91"/>
      <c r="F6" s="91"/>
      <c r="G6" s="82"/>
      <c r="H6" s="92" t="s">
        <v>5</v>
      </c>
      <c r="I6" s="93"/>
      <c r="J6" s="91" t="s">
        <v>7</v>
      </c>
      <c r="K6" s="91"/>
      <c r="L6" s="92" t="s">
        <v>10</v>
      </c>
      <c r="M6" s="93"/>
      <c r="N6" s="102"/>
      <c r="O6" s="103"/>
      <c r="P6" s="103"/>
      <c r="Q6" s="104"/>
      <c r="R6" s="102"/>
      <c r="S6" s="104"/>
      <c r="T6" s="82"/>
      <c r="U6" s="91"/>
      <c r="V6" s="49" t="s">
        <v>48</v>
      </c>
    </row>
    <row r="7" spans="1:22" s="48" customFormat="1" ht="75" x14ac:dyDescent="0.25">
      <c r="A7" s="86"/>
      <c r="B7" s="83"/>
      <c r="C7" s="83"/>
      <c r="D7" s="91"/>
      <c r="E7" s="91"/>
      <c r="F7" s="91"/>
      <c r="G7" s="83"/>
      <c r="H7" s="30" t="s">
        <v>344</v>
      </c>
      <c r="I7" s="30" t="s">
        <v>345</v>
      </c>
      <c r="J7" s="30" t="s">
        <v>346</v>
      </c>
      <c r="K7" s="30" t="s">
        <v>347</v>
      </c>
      <c r="L7" s="30" t="s">
        <v>11</v>
      </c>
      <c r="M7" s="30" t="s">
        <v>337</v>
      </c>
      <c r="N7" s="30" t="s">
        <v>14</v>
      </c>
      <c r="O7" s="30" t="s">
        <v>15</v>
      </c>
      <c r="P7" s="30" t="s">
        <v>16</v>
      </c>
      <c r="Q7" s="40" t="s">
        <v>64</v>
      </c>
      <c r="R7" s="30" t="s">
        <v>24</v>
      </c>
      <c r="S7" s="30" t="s">
        <v>26</v>
      </c>
      <c r="T7" s="83"/>
      <c r="U7" s="81"/>
      <c r="V7" s="49"/>
    </row>
    <row r="8" spans="1:22" x14ac:dyDescent="0.25">
      <c r="A8" s="2" t="s">
        <v>68</v>
      </c>
      <c r="B8" s="157" t="s">
        <v>256</v>
      </c>
      <c r="C8" s="157" t="s">
        <v>112</v>
      </c>
      <c r="D8" s="157" t="s">
        <v>257</v>
      </c>
      <c r="E8" s="157" t="s">
        <v>31</v>
      </c>
      <c r="F8" s="157" t="s">
        <v>223</v>
      </c>
      <c r="G8" s="157">
        <v>42822</v>
      </c>
      <c r="H8" s="157" t="s">
        <v>21</v>
      </c>
      <c r="I8" s="157" t="s">
        <v>21</v>
      </c>
      <c r="J8" s="157">
        <v>0</v>
      </c>
      <c r="K8" s="157">
        <v>0</v>
      </c>
      <c r="L8" s="157" t="s">
        <v>22</v>
      </c>
      <c r="M8" s="157" t="s">
        <v>21</v>
      </c>
      <c r="N8" s="157">
        <v>242</v>
      </c>
      <c r="O8" s="157">
        <v>44</v>
      </c>
      <c r="P8" s="157">
        <v>90</v>
      </c>
      <c r="Q8" s="158" t="s">
        <v>22</v>
      </c>
      <c r="R8" s="157">
        <v>0</v>
      </c>
      <c r="S8" s="157">
        <v>0</v>
      </c>
      <c r="T8" s="56">
        <v>42973</v>
      </c>
      <c r="U8" s="157">
        <v>50</v>
      </c>
      <c r="V8" s="159">
        <f>AVERAGE(U8,U9,U10,U11,U12,U13,U14,U15,U16,U17,U18)</f>
        <v>48.227272727272727</v>
      </c>
    </row>
    <row r="9" spans="1:22" ht="30" x14ac:dyDescent="0.25">
      <c r="A9" s="2" t="s">
        <v>69</v>
      </c>
      <c r="B9" s="157" t="s">
        <v>258</v>
      </c>
      <c r="C9" s="157" t="s">
        <v>252</v>
      </c>
      <c r="D9" s="157" t="s">
        <v>252</v>
      </c>
      <c r="E9" s="157" t="s">
        <v>331</v>
      </c>
      <c r="F9" s="157" t="s">
        <v>223</v>
      </c>
      <c r="G9" s="157">
        <v>42829</v>
      </c>
      <c r="H9" s="157" t="s">
        <v>21</v>
      </c>
      <c r="I9" s="157">
        <v>1</v>
      </c>
      <c r="J9" s="157" t="s">
        <v>21</v>
      </c>
      <c r="K9" s="157" t="s">
        <v>21</v>
      </c>
      <c r="L9" s="157" t="s">
        <v>22</v>
      </c>
      <c r="M9" s="157" t="s">
        <v>21</v>
      </c>
      <c r="N9" s="157">
        <v>290</v>
      </c>
      <c r="O9" s="157">
        <v>60</v>
      </c>
      <c r="P9" s="157">
        <v>100</v>
      </c>
      <c r="Q9" s="158" t="s">
        <v>22</v>
      </c>
      <c r="R9" s="157">
        <v>0</v>
      </c>
      <c r="S9" s="157">
        <v>0</v>
      </c>
      <c r="T9" s="56">
        <v>42975</v>
      </c>
      <c r="U9" s="157">
        <v>45</v>
      </c>
      <c r="V9" s="160"/>
    </row>
    <row r="10" spans="1:22" ht="30" x14ac:dyDescent="0.25">
      <c r="A10" s="2" t="s">
        <v>70</v>
      </c>
      <c r="B10" s="157" t="s">
        <v>259</v>
      </c>
      <c r="C10" s="157" t="s">
        <v>152</v>
      </c>
      <c r="D10" s="157" t="s">
        <v>260</v>
      </c>
      <c r="E10" s="157" t="s">
        <v>272</v>
      </c>
      <c r="F10" s="157" t="s">
        <v>223</v>
      </c>
      <c r="G10" s="157">
        <v>42829</v>
      </c>
      <c r="H10" s="157" t="s">
        <v>21</v>
      </c>
      <c r="I10" s="157" t="s">
        <v>21</v>
      </c>
      <c r="J10" s="157">
        <v>0</v>
      </c>
      <c r="K10" s="157" t="s">
        <v>21</v>
      </c>
      <c r="L10" s="157" t="s">
        <v>22</v>
      </c>
      <c r="M10" s="157" t="s">
        <v>21</v>
      </c>
      <c r="N10" s="157">
        <v>100</v>
      </c>
      <c r="O10" s="157">
        <v>50</v>
      </c>
      <c r="P10" s="157">
        <v>75</v>
      </c>
      <c r="Q10" s="161">
        <v>0</v>
      </c>
      <c r="R10" s="157">
        <v>25</v>
      </c>
      <c r="S10" s="157">
        <v>0</v>
      </c>
      <c r="T10" s="56">
        <v>42962</v>
      </c>
      <c r="U10" s="157">
        <v>50</v>
      </c>
      <c r="V10" s="160"/>
    </row>
    <row r="11" spans="1:22" ht="30" x14ac:dyDescent="0.25">
      <c r="A11" s="2" t="s">
        <v>71</v>
      </c>
      <c r="B11" s="157" t="s">
        <v>262</v>
      </c>
      <c r="C11" s="157" t="s">
        <v>94</v>
      </c>
      <c r="D11" s="157" t="s">
        <v>261</v>
      </c>
      <c r="E11" s="157" t="s">
        <v>31</v>
      </c>
      <c r="F11" s="157" t="s">
        <v>223</v>
      </c>
      <c r="G11" s="157">
        <v>42843</v>
      </c>
      <c r="H11" s="157" t="s">
        <v>21</v>
      </c>
      <c r="I11" s="157">
        <v>1</v>
      </c>
      <c r="J11" s="157" t="s">
        <v>21</v>
      </c>
      <c r="K11" s="157" t="s">
        <v>21</v>
      </c>
      <c r="L11" s="157" t="s">
        <v>22</v>
      </c>
      <c r="M11" s="157">
        <v>1</v>
      </c>
      <c r="N11" s="157">
        <v>146</v>
      </c>
      <c r="O11" s="157">
        <v>72</v>
      </c>
      <c r="P11" s="157">
        <v>72</v>
      </c>
      <c r="Q11" s="161">
        <v>0</v>
      </c>
      <c r="R11" s="157">
        <v>35</v>
      </c>
      <c r="S11" s="157">
        <v>0</v>
      </c>
      <c r="T11" s="56">
        <v>42977</v>
      </c>
      <c r="U11" s="157">
        <v>36</v>
      </c>
      <c r="V11" s="160"/>
    </row>
    <row r="12" spans="1:22" ht="30" x14ac:dyDescent="0.25">
      <c r="A12" s="2" t="s">
        <v>72</v>
      </c>
      <c r="B12" s="157" t="s">
        <v>263</v>
      </c>
      <c r="C12" s="157" t="s">
        <v>220</v>
      </c>
      <c r="D12" s="157" t="s">
        <v>220</v>
      </c>
      <c r="E12" s="157" t="s">
        <v>217</v>
      </c>
      <c r="F12" s="157" t="s">
        <v>223</v>
      </c>
      <c r="G12" s="157">
        <v>42837</v>
      </c>
      <c r="H12" s="157">
        <v>1</v>
      </c>
      <c r="I12" s="162">
        <v>1</v>
      </c>
      <c r="J12" s="157" t="s">
        <v>21</v>
      </c>
      <c r="K12" s="157" t="s">
        <v>21</v>
      </c>
      <c r="L12" s="157" t="s">
        <v>22</v>
      </c>
      <c r="M12" s="162" t="s">
        <v>21</v>
      </c>
      <c r="N12" s="162">
        <v>104</v>
      </c>
      <c r="O12" s="162">
        <v>90</v>
      </c>
      <c r="P12" s="162">
        <v>60</v>
      </c>
      <c r="Q12" s="163">
        <v>0</v>
      </c>
      <c r="R12" s="162">
        <v>0</v>
      </c>
      <c r="S12" s="162">
        <v>0</v>
      </c>
      <c r="T12" s="56">
        <v>42965</v>
      </c>
      <c r="U12" s="157">
        <v>40</v>
      </c>
      <c r="V12" s="160"/>
    </row>
    <row r="13" spans="1:22" ht="30" x14ac:dyDescent="0.25">
      <c r="A13" s="2" t="s">
        <v>73</v>
      </c>
      <c r="B13" s="157" t="s">
        <v>264</v>
      </c>
      <c r="C13" s="157" t="s">
        <v>116</v>
      </c>
      <c r="D13" s="157" t="s">
        <v>265</v>
      </c>
      <c r="E13" s="157" t="s">
        <v>272</v>
      </c>
      <c r="F13" s="157" t="s">
        <v>223</v>
      </c>
      <c r="G13" s="157">
        <v>42841</v>
      </c>
      <c r="H13" s="157" t="s">
        <v>21</v>
      </c>
      <c r="I13" s="162" t="s">
        <v>21</v>
      </c>
      <c r="J13" s="157" t="s">
        <v>21</v>
      </c>
      <c r="K13" s="157" t="s">
        <v>21</v>
      </c>
      <c r="L13" s="157" t="s">
        <v>22</v>
      </c>
      <c r="M13" s="162" t="s">
        <v>21</v>
      </c>
      <c r="N13" s="162">
        <v>117</v>
      </c>
      <c r="O13" s="162">
        <v>21</v>
      </c>
      <c r="P13" s="162">
        <v>34</v>
      </c>
      <c r="Q13" s="163" t="s">
        <v>22</v>
      </c>
      <c r="R13" s="162">
        <v>0</v>
      </c>
      <c r="S13" s="162">
        <v>0</v>
      </c>
      <c r="T13" s="56">
        <v>42968</v>
      </c>
      <c r="U13" s="157">
        <v>55</v>
      </c>
      <c r="V13" s="160"/>
    </row>
    <row r="14" spans="1:22" ht="45" x14ac:dyDescent="0.25">
      <c r="A14" s="2" t="s">
        <v>74</v>
      </c>
      <c r="B14" s="157" t="s">
        <v>266</v>
      </c>
      <c r="C14" s="157" t="s">
        <v>119</v>
      </c>
      <c r="D14" s="157" t="s">
        <v>267</v>
      </c>
      <c r="E14" s="157" t="s">
        <v>276</v>
      </c>
      <c r="F14" s="157" t="s">
        <v>21</v>
      </c>
      <c r="G14" s="157">
        <v>42857</v>
      </c>
      <c r="H14" s="157" t="s">
        <v>21</v>
      </c>
      <c r="I14" s="157">
        <v>1</v>
      </c>
      <c r="J14" s="157" t="s">
        <v>21</v>
      </c>
      <c r="K14" s="157" t="s">
        <v>21</v>
      </c>
      <c r="L14" s="157" t="s">
        <v>22</v>
      </c>
      <c r="M14" s="157">
        <v>1</v>
      </c>
      <c r="N14" s="157">
        <v>110</v>
      </c>
      <c r="O14" s="157">
        <v>32</v>
      </c>
      <c r="P14" s="157">
        <v>36</v>
      </c>
      <c r="Q14" s="161">
        <v>0</v>
      </c>
      <c r="R14" s="157">
        <v>0</v>
      </c>
      <c r="S14" s="157">
        <v>0</v>
      </c>
      <c r="T14" s="56">
        <v>42982</v>
      </c>
      <c r="U14" s="157">
        <v>54</v>
      </c>
      <c r="V14" s="160"/>
    </row>
    <row r="15" spans="1:22" ht="39.75" customHeight="1" x14ac:dyDescent="0.25">
      <c r="A15" s="2" t="s">
        <v>75</v>
      </c>
      <c r="B15" s="157" t="s">
        <v>135</v>
      </c>
      <c r="C15" s="157" t="s">
        <v>120</v>
      </c>
      <c r="D15" s="157" t="s">
        <v>136</v>
      </c>
      <c r="E15" s="157" t="s">
        <v>321</v>
      </c>
      <c r="F15" s="157" t="s">
        <v>218</v>
      </c>
      <c r="G15" s="157">
        <v>42837</v>
      </c>
      <c r="H15" s="157" t="s">
        <v>21</v>
      </c>
      <c r="I15" s="157">
        <v>1</v>
      </c>
      <c r="J15" s="157">
        <v>1</v>
      </c>
      <c r="K15" s="157">
        <v>1</v>
      </c>
      <c r="L15" s="157" t="s">
        <v>22</v>
      </c>
      <c r="M15" s="157">
        <v>1</v>
      </c>
      <c r="N15" s="157">
        <v>150</v>
      </c>
      <c r="O15" s="157">
        <v>60</v>
      </c>
      <c r="P15" s="157">
        <v>75</v>
      </c>
      <c r="Q15" s="158" t="s">
        <v>22</v>
      </c>
      <c r="R15" s="157">
        <v>0</v>
      </c>
      <c r="S15" s="157">
        <v>0</v>
      </c>
      <c r="T15" s="56">
        <v>42977</v>
      </c>
      <c r="U15" s="157">
        <v>61.5</v>
      </c>
      <c r="V15" s="160"/>
    </row>
    <row r="16" spans="1:22" ht="39.75" customHeight="1" x14ac:dyDescent="0.25">
      <c r="A16" s="2" t="s">
        <v>76</v>
      </c>
      <c r="B16" s="157" t="s">
        <v>138</v>
      </c>
      <c r="C16" s="157" t="s">
        <v>30</v>
      </c>
      <c r="D16" s="157" t="s">
        <v>139</v>
      </c>
      <c r="E16" s="157" t="s">
        <v>273</v>
      </c>
      <c r="F16" s="164" t="s">
        <v>21</v>
      </c>
      <c r="G16" s="164">
        <v>42826</v>
      </c>
      <c r="H16" s="164">
        <v>1</v>
      </c>
      <c r="I16" s="164" t="s">
        <v>21</v>
      </c>
      <c r="J16" s="164" t="s">
        <v>21</v>
      </c>
      <c r="K16" s="164" t="s">
        <v>21</v>
      </c>
      <c r="L16" s="157" t="s">
        <v>22</v>
      </c>
      <c r="M16" s="164" t="s">
        <v>21</v>
      </c>
      <c r="N16" s="164">
        <v>130</v>
      </c>
      <c r="O16" s="164">
        <v>70</v>
      </c>
      <c r="P16" s="164">
        <v>80</v>
      </c>
      <c r="Q16" s="164">
        <v>0</v>
      </c>
      <c r="R16" s="164">
        <v>0</v>
      </c>
      <c r="S16" s="164">
        <v>0</v>
      </c>
      <c r="T16" s="177">
        <v>42965</v>
      </c>
      <c r="U16" s="164">
        <v>25</v>
      </c>
      <c r="V16" s="160"/>
    </row>
    <row r="17" spans="1:23" ht="39.75" customHeight="1" x14ac:dyDescent="0.25">
      <c r="A17" s="2" t="s">
        <v>77</v>
      </c>
      <c r="B17" s="157" t="s">
        <v>268</v>
      </c>
      <c r="C17" s="157" t="s">
        <v>30</v>
      </c>
      <c r="D17" s="157" t="s">
        <v>269</v>
      </c>
      <c r="E17" s="157" t="s">
        <v>238</v>
      </c>
      <c r="F17" s="157" t="s">
        <v>223</v>
      </c>
      <c r="G17" s="157">
        <v>42831</v>
      </c>
      <c r="H17" s="157">
        <v>1</v>
      </c>
      <c r="I17" s="157">
        <v>1</v>
      </c>
      <c r="J17" s="164" t="s">
        <v>21</v>
      </c>
      <c r="K17" s="164" t="s">
        <v>21</v>
      </c>
      <c r="L17" s="157" t="s">
        <v>22</v>
      </c>
      <c r="M17" s="164" t="s">
        <v>21</v>
      </c>
      <c r="N17" s="157">
        <v>200</v>
      </c>
      <c r="O17" s="157">
        <v>0</v>
      </c>
      <c r="P17" s="157">
        <v>0</v>
      </c>
      <c r="Q17" s="161">
        <v>0</v>
      </c>
      <c r="R17" s="157">
        <v>0</v>
      </c>
      <c r="S17" s="157">
        <v>0</v>
      </c>
      <c r="T17" s="56">
        <v>42988</v>
      </c>
      <c r="U17" s="157">
        <v>50</v>
      </c>
      <c r="V17" s="160"/>
    </row>
    <row r="18" spans="1:23" ht="30" x14ac:dyDescent="0.25">
      <c r="A18" s="2" t="s">
        <v>78</v>
      </c>
      <c r="B18" s="164" t="s">
        <v>270</v>
      </c>
      <c r="C18" s="164" t="s">
        <v>101</v>
      </c>
      <c r="D18" s="164" t="s">
        <v>271</v>
      </c>
      <c r="E18" s="157" t="s">
        <v>272</v>
      </c>
      <c r="F18" s="157" t="s">
        <v>223</v>
      </c>
      <c r="G18" s="157">
        <v>42812</v>
      </c>
      <c r="H18" s="157">
        <v>1</v>
      </c>
      <c r="I18" s="157">
        <v>1</v>
      </c>
      <c r="J18" s="164" t="s">
        <v>21</v>
      </c>
      <c r="K18" s="164" t="s">
        <v>21</v>
      </c>
      <c r="L18" s="157" t="s">
        <v>22</v>
      </c>
      <c r="M18" s="157">
        <v>1</v>
      </c>
      <c r="N18" s="157">
        <v>200</v>
      </c>
      <c r="O18" s="157">
        <v>80</v>
      </c>
      <c r="P18" s="157">
        <v>60</v>
      </c>
      <c r="Q18" s="161">
        <v>0</v>
      </c>
      <c r="R18" s="157">
        <v>0</v>
      </c>
      <c r="S18" s="157">
        <v>0</v>
      </c>
      <c r="T18" s="56">
        <v>42962</v>
      </c>
      <c r="U18" s="157">
        <v>64</v>
      </c>
      <c r="V18" s="165"/>
      <c r="W18" s="46"/>
    </row>
    <row r="19" spans="1:23" x14ac:dyDescent="0.25">
      <c r="A19" s="42"/>
      <c r="B19" s="18"/>
      <c r="C19" s="43"/>
      <c r="D19" s="18"/>
      <c r="E19" s="18"/>
      <c r="F19" s="18"/>
      <c r="G19" s="18"/>
      <c r="H19" s="18"/>
      <c r="I19" s="8"/>
      <c r="J19" s="8"/>
      <c r="K19" s="8"/>
      <c r="L19" s="8"/>
      <c r="M19" s="8"/>
      <c r="N19" s="8"/>
      <c r="O19" s="8"/>
      <c r="P19" s="8"/>
      <c r="Q19" s="44"/>
      <c r="R19" s="8"/>
      <c r="S19" s="8"/>
      <c r="T19" s="8"/>
      <c r="U19" s="8"/>
      <c r="V19" s="45"/>
      <c r="W19" s="46"/>
    </row>
    <row r="20" spans="1:23" x14ac:dyDescent="0.25">
      <c r="C20" s="18"/>
    </row>
    <row r="21" spans="1:23" x14ac:dyDescent="0.25">
      <c r="C21" s="18"/>
    </row>
    <row r="22" spans="1:23" x14ac:dyDescent="0.25">
      <c r="C22" s="18"/>
    </row>
    <row r="23" spans="1:23" x14ac:dyDescent="0.25">
      <c r="C23" s="18"/>
    </row>
    <row r="24" spans="1:23" x14ac:dyDescent="0.25">
      <c r="C24" s="18"/>
    </row>
  </sheetData>
  <mergeCells count="18">
    <mergeCell ref="V8:V18"/>
    <mergeCell ref="A5:A7"/>
    <mergeCell ref="U5:U7"/>
    <mergeCell ref="L6:M6"/>
    <mergeCell ref="C5:C7"/>
    <mergeCell ref="D5:D7"/>
    <mergeCell ref="E5:E7"/>
    <mergeCell ref="G5:G7"/>
    <mergeCell ref="A1:T1"/>
    <mergeCell ref="A4:J4"/>
    <mergeCell ref="J6:K6"/>
    <mergeCell ref="N5:Q6"/>
    <mergeCell ref="B5:B7"/>
    <mergeCell ref="H6:I6"/>
    <mergeCell ref="F5:F7"/>
    <mergeCell ref="T5:T7"/>
    <mergeCell ref="R5:S6"/>
    <mergeCell ref="H5:M5"/>
  </mergeCells>
  <phoneticPr fontId="5" type="noConversion"/>
  <pageMargins left="0.31496062992125984" right="0.39370078740157483" top="0.74803149606299213" bottom="0.74803149606299213" header="0.31496062992125984" footer="0.31496062992125984"/>
  <pageSetup paperSize="9" scale="6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view="pageBreakPreview" topLeftCell="A2" zoomScale="60" zoomScaleNormal="100" workbookViewId="0">
      <pane ySplit="6" topLeftCell="A8" activePane="bottomLeft" state="frozen"/>
      <selection activeCell="A2" sqref="A2"/>
      <selection pane="bottomLeft" activeCell="V8" sqref="V8:V14"/>
    </sheetView>
  </sheetViews>
  <sheetFormatPr defaultRowHeight="15" x14ac:dyDescent="0.25"/>
  <cols>
    <col min="1" max="1" width="3.5703125" style="7" bestFit="1" customWidth="1"/>
    <col min="2" max="2" width="17.7109375" customWidth="1"/>
    <col min="3" max="3" width="12.42578125" customWidth="1"/>
    <col min="4" max="4" width="12.5703125" customWidth="1"/>
    <col min="5" max="5" width="12.85546875" customWidth="1"/>
    <col min="6" max="6" width="12.140625" customWidth="1"/>
    <col min="7" max="7" width="12.85546875" customWidth="1"/>
    <col min="8" max="8" width="11.28515625" customWidth="1"/>
    <col min="9" max="9" width="10" customWidth="1"/>
    <col min="10" max="10" width="11.7109375" customWidth="1"/>
    <col min="11" max="11" width="12.28515625" customWidth="1"/>
    <col min="12" max="12" width="11.28515625" customWidth="1"/>
    <col min="13" max="13" width="10.7109375" customWidth="1"/>
    <col min="14" max="14" width="5.42578125" bestFit="1" customWidth="1"/>
    <col min="15" max="15" width="4.5703125" bestFit="1" customWidth="1"/>
    <col min="16" max="16" width="5.28515625" customWidth="1"/>
    <col min="17" max="17" width="4.5703125" customWidth="1"/>
    <col min="18" max="18" width="5.7109375" bestFit="1" customWidth="1"/>
    <col min="19" max="19" width="6.28515625" bestFit="1" customWidth="1"/>
    <col min="20" max="20" width="12.7109375" customWidth="1"/>
    <col min="22" max="22" width="11.42578125" customWidth="1"/>
  </cols>
  <sheetData>
    <row r="1" spans="1:22" x14ac:dyDescent="0.25">
      <c r="A1" s="119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22" x14ac:dyDescent="0.25">
      <c r="A2" s="126" t="s">
        <v>180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4" spans="1:22" s="48" customFormat="1" x14ac:dyDescent="0.25">
      <c r="A4" s="125" t="s">
        <v>183</v>
      </c>
      <c r="B4" s="125"/>
      <c r="C4" s="125"/>
      <c r="D4" s="125"/>
      <c r="E4" s="125"/>
      <c r="F4" s="125"/>
      <c r="G4" s="125"/>
      <c r="H4" s="125"/>
      <c r="I4" s="125"/>
    </row>
    <row r="5" spans="1:22" s="48" customFormat="1" ht="14.45" customHeight="1" x14ac:dyDescent="0.25">
      <c r="A5" s="84" t="s">
        <v>32</v>
      </c>
      <c r="B5" s="81" t="s">
        <v>80</v>
      </c>
      <c r="C5" s="81" t="s">
        <v>18</v>
      </c>
      <c r="D5" s="91" t="s">
        <v>19</v>
      </c>
      <c r="E5" s="91" t="s">
        <v>0</v>
      </c>
      <c r="F5" s="91" t="s">
        <v>2</v>
      </c>
      <c r="G5" s="81" t="s">
        <v>3</v>
      </c>
      <c r="H5" s="92" t="s">
        <v>4</v>
      </c>
      <c r="I5" s="93"/>
      <c r="J5" s="93"/>
      <c r="K5" s="93"/>
      <c r="L5" s="93"/>
      <c r="M5" s="94"/>
      <c r="N5" s="88" t="s">
        <v>13</v>
      </c>
      <c r="O5" s="89"/>
      <c r="P5" s="89"/>
      <c r="Q5" s="90"/>
      <c r="R5" s="88" t="s">
        <v>25</v>
      </c>
      <c r="S5" s="90"/>
      <c r="T5" s="81" t="s">
        <v>17</v>
      </c>
      <c r="U5" s="91" t="s">
        <v>20</v>
      </c>
      <c r="V5" s="47"/>
    </row>
    <row r="6" spans="1:22" s="48" customFormat="1" ht="27" customHeight="1" x14ac:dyDescent="0.25">
      <c r="A6" s="85"/>
      <c r="B6" s="82"/>
      <c r="C6" s="82"/>
      <c r="D6" s="91"/>
      <c r="E6" s="91"/>
      <c r="F6" s="91"/>
      <c r="G6" s="82"/>
      <c r="H6" s="91" t="s">
        <v>5</v>
      </c>
      <c r="I6" s="91"/>
      <c r="J6" s="91" t="s">
        <v>7</v>
      </c>
      <c r="K6" s="91"/>
      <c r="L6" s="91" t="s">
        <v>10</v>
      </c>
      <c r="M6" s="91"/>
      <c r="N6" s="102"/>
      <c r="O6" s="103"/>
      <c r="P6" s="103"/>
      <c r="Q6" s="104"/>
      <c r="R6" s="102"/>
      <c r="S6" s="104"/>
      <c r="T6" s="82"/>
      <c r="U6" s="91"/>
      <c r="V6" s="49" t="s">
        <v>48</v>
      </c>
    </row>
    <row r="7" spans="1:22" s="48" customFormat="1" ht="60" x14ac:dyDescent="0.25">
      <c r="A7" s="86"/>
      <c r="B7" s="83"/>
      <c r="C7" s="83"/>
      <c r="D7" s="91"/>
      <c r="E7" s="91"/>
      <c r="F7" s="91"/>
      <c r="G7" s="83"/>
      <c r="H7" s="30" t="s">
        <v>348</v>
      </c>
      <c r="I7" s="30" t="s">
        <v>49</v>
      </c>
      <c r="J7" s="30" t="s">
        <v>8</v>
      </c>
      <c r="K7" s="30" t="s">
        <v>9</v>
      </c>
      <c r="L7" s="30" t="s">
        <v>11</v>
      </c>
      <c r="M7" s="30" t="s">
        <v>12</v>
      </c>
      <c r="N7" s="30" t="s">
        <v>14</v>
      </c>
      <c r="O7" s="30" t="s">
        <v>15</v>
      </c>
      <c r="P7" s="30" t="s">
        <v>16</v>
      </c>
      <c r="Q7" s="40" t="s">
        <v>64</v>
      </c>
      <c r="R7" s="30" t="s">
        <v>24</v>
      </c>
      <c r="S7" s="30" t="s">
        <v>26</v>
      </c>
      <c r="T7" s="83"/>
      <c r="U7" s="91"/>
      <c r="V7" s="50"/>
    </row>
    <row r="8" spans="1:22" ht="30" x14ac:dyDescent="0.25">
      <c r="A8" s="2" t="s">
        <v>68</v>
      </c>
      <c r="B8" s="3" t="s">
        <v>277</v>
      </c>
      <c r="C8" s="3" t="s">
        <v>113</v>
      </c>
      <c r="D8" s="3" t="s">
        <v>278</v>
      </c>
      <c r="E8" s="3" t="s">
        <v>318</v>
      </c>
      <c r="F8" s="5" t="s">
        <v>223</v>
      </c>
      <c r="G8" s="56">
        <v>42836</v>
      </c>
      <c r="H8" s="3" t="s">
        <v>21</v>
      </c>
      <c r="I8" s="3" t="s">
        <v>21</v>
      </c>
      <c r="J8" s="3" t="s">
        <v>21</v>
      </c>
      <c r="K8" s="3" t="s">
        <v>21</v>
      </c>
      <c r="L8" s="3" t="s">
        <v>22</v>
      </c>
      <c r="M8" s="3" t="s">
        <v>21</v>
      </c>
      <c r="N8" s="3">
        <v>60</v>
      </c>
      <c r="O8" s="3">
        <v>13</v>
      </c>
      <c r="P8" s="3">
        <v>13</v>
      </c>
      <c r="Q8" s="16">
        <v>0</v>
      </c>
      <c r="R8" s="3">
        <v>30</v>
      </c>
      <c r="S8" s="3">
        <v>0</v>
      </c>
      <c r="T8" s="56">
        <v>42956</v>
      </c>
      <c r="U8" s="3">
        <v>50</v>
      </c>
      <c r="V8" s="124">
        <f>AVERAGE(U8,U9,U10,U11,U12,U13,U14)</f>
        <v>51.714285714285715</v>
      </c>
    </row>
    <row r="9" spans="1:22" ht="30" x14ac:dyDescent="0.25">
      <c r="A9" s="2" t="s">
        <v>69</v>
      </c>
      <c r="B9" s="3" t="s">
        <v>142</v>
      </c>
      <c r="C9" s="3" t="s">
        <v>120</v>
      </c>
      <c r="D9" s="3" t="s">
        <v>143</v>
      </c>
      <c r="E9" s="3" t="s">
        <v>217</v>
      </c>
      <c r="F9" s="3" t="s">
        <v>332</v>
      </c>
      <c r="G9" s="56">
        <v>42839</v>
      </c>
      <c r="H9" s="3">
        <v>1</v>
      </c>
      <c r="I9" s="3">
        <v>2</v>
      </c>
      <c r="J9" s="3" t="s">
        <v>21</v>
      </c>
      <c r="K9" s="3" t="s">
        <v>21</v>
      </c>
      <c r="L9" s="3" t="s">
        <v>22</v>
      </c>
      <c r="M9" s="3" t="s">
        <v>21</v>
      </c>
      <c r="N9" s="3">
        <v>104</v>
      </c>
      <c r="O9" s="3">
        <v>60</v>
      </c>
      <c r="P9" s="3">
        <v>90</v>
      </c>
      <c r="Q9" s="16">
        <v>0</v>
      </c>
      <c r="R9" s="3">
        <v>0</v>
      </c>
      <c r="S9" s="3">
        <v>0</v>
      </c>
      <c r="T9" s="56">
        <v>42982</v>
      </c>
      <c r="U9" s="3">
        <v>60</v>
      </c>
      <c r="V9" s="124"/>
    </row>
    <row r="10" spans="1:22" x14ac:dyDescent="0.25">
      <c r="A10" s="2" t="s">
        <v>70</v>
      </c>
      <c r="B10" s="3" t="s">
        <v>279</v>
      </c>
      <c r="C10" s="3" t="s">
        <v>121</v>
      </c>
      <c r="D10" s="3" t="s">
        <v>158</v>
      </c>
      <c r="E10" s="3" t="s">
        <v>31</v>
      </c>
      <c r="F10" s="3" t="s">
        <v>223</v>
      </c>
      <c r="G10" s="56">
        <v>42958</v>
      </c>
      <c r="H10" s="3" t="s">
        <v>21</v>
      </c>
      <c r="I10" s="3" t="s">
        <v>21</v>
      </c>
      <c r="J10" s="3" t="s">
        <v>21</v>
      </c>
      <c r="K10" s="3" t="s">
        <v>21</v>
      </c>
      <c r="L10" s="3" t="s">
        <v>22</v>
      </c>
      <c r="M10" s="3">
        <v>1</v>
      </c>
      <c r="N10" s="3">
        <v>130</v>
      </c>
      <c r="O10" s="3">
        <v>70</v>
      </c>
      <c r="P10" s="3">
        <v>100</v>
      </c>
      <c r="Q10" s="16">
        <v>0</v>
      </c>
      <c r="R10" s="3">
        <v>0</v>
      </c>
      <c r="S10" s="3">
        <v>0</v>
      </c>
      <c r="T10" s="56">
        <v>42961</v>
      </c>
      <c r="U10" s="3">
        <v>50</v>
      </c>
      <c r="V10" s="124"/>
    </row>
    <row r="11" spans="1:22" x14ac:dyDescent="0.25">
      <c r="A11" s="2" t="s">
        <v>71</v>
      </c>
      <c r="B11" s="3" t="s">
        <v>280</v>
      </c>
      <c r="C11" s="3" t="s">
        <v>30</v>
      </c>
      <c r="D11" s="3" t="s">
        <v>137</v>
      </c>
      <c r="E11" s="3" t="s">
        <v>238</v>
      </c>
      <c r="F11" s="3" t="s">
        <v>223</v>
      </c>
      <c r="G11" s="56">
        <v>42850</v>
      </c>
      <c r="H11" s="3">
        <v>1</v>
      </c>
      <c r="I11" s="3">
        <v>3</v>
      </c>
      <c r="J11" s="3" t="s">
        <v>21</v>
      </c>
      <c r="K11" s="3" t="s">
        <v>21</v>
      </c>
      <c r="L11" s="3" t="s">
        <v>22</v>
      </c>
      <c r="M11" s="3">
        <v>1</v>
      </c>
      <c r="N11" s="3">
        <v>147.5</v>
      </c>
      <c r="O11" s="3">
        <v>50</v>
      </c>
      <c r="P11" s="3">
        <v>75</v>
      </c>
      <c r="Q11" s="55" t="s">
        <v>22</v>
      </c>
      <c r="R11" s="3">
        <v>0</v>
      </c>
      <c r="S11" s="3">
        <v>0</v>
      </c>
      <c r="T11" s="56">
        <v>42966</v>
      </c>
      <c r="U11" s="3">
        <v>48</v>
      </c>
      <c r="V11" s="124"/>
    </row>
    <row r="12" spans="1:22" ht="30" x14ac:dyDescent="0.25">
      <c r="A12" s="2" t="s">
        <v>72</v>
      </c>
      <c r="B12" s="3" t="s">
        <v>145</v>
      </c>
      <c r="C12" s="3" t="s">
        <v>101</v>
      </c>
      <c r="D12" s="3" t="s">
        <v>146</v>
      </c>
      <c r="E12" s="3" t="s">
        <v>322</v>
      </c>
      <c r="F12" s="3" t="s">
        <v>223</v>
      </c>
      <c r="G12" s="56">
        <v>42834</v>
      </c>
      <c r="H12" s="3" t="s">
        <v>21</v>
      </c>
      <c r="I12" s="3">
        <v>1</v>
      </c>
      <c r="J12" s="3" t="s">
        <v>21</v>
      </c>
      <c r="K12" s="3" t="s">
        <v>21</v>
      </c>
      <c r="L12" s="3" t="s">
        <v>22</v>
      </c>
      <c r="M12" s="3">
        <v>1</v>
      </c>
      <c r="N12" s="3">
        <v>83</v>
      </c>
      <c r="O12" s="3">
        <v>22</v>
      </c>
      <c r="P12" s="3">
        <v>41</v>
      </c>
      <c r="Q12" s="55" t="s">
        <v>219</v>
      </c>
      <c r="R12" s="3">
        <v>30</v>
      </c>
      <c r="S12" s="3">
        <v>0</v>
      </c>
      <c r="T12" s="56">
        <v>42958</v>
      </c>
      <c r="U12" s="3">
        <v>52</v>
      </c>
      <c r="V12" s="124"/>
    </row>
    <row r="13" spans="1:22" x14ac:dyDescent="0.25">
      <c r="A13" s="2" t="s">
        <v>73</v>
      </c>
      <c r="B13" s="3" t="s">
        <v>282</v>
      </c>
      <c r="C13" s="60" t="s">
        <v>34</v>
      </c>
      <c r="D13" s="60" t="s">
        <v>103</v>
      </c>
      <c r="E13" s="3" t="s">
        <v>241</v>
      </c>
      <c r="F13" s="3" t="s">
        <v>223</v>
      </c>
      <c r="G13" s="56">
        <v>42849</v>
      </c>
      <c r="H13" s="3">
        <v>2</v>
      </c>
      <c r="I13" s="3">
        <v>2</v>
      </c>
      <c r="J13" s="3" t="s">
        <v>21</v>
      </c>
      <c r="K13" s="3" t="s">
        <v>21</v>
      </c>
      <c r="L13" s="3" t="s">
        <v>22</v>
      </c>
      <c r="M13" s="3">
        <v>1</v>
      </c>
      <c r="N13" s="3">
        <v>80</v>
      </c>
      <c r="O13" s="3">
        <v>60</v>
      </c>
      <c r="P13" s="3">
        <v>70</v>
      </c>
      <c r="Q13" s="55" t="s">
        <v>22</v>
      </c>
      <c r="R13" s="3">
        <v>0</v>
      </c>
      <c r="S13" s="3">
        <v>0</v>
      </c>
      <c r="T13" s="56">
        <v>42977</v>
      </c>
      <c r="U13" s="3">
        <v>58</v>
      </c>
      <c r="V13" s="124"/>
    </row>
    <row r="14" spans="1:22" ht="30" x14ac:dyDescent="0.25">
      <c r="A14" s="2" t="s">
        <v>74</v>
      </c>
      <c r="B14" s="60" t="s">
        <v>283</v>
      </c>
      <c r="C14" s="3" t="s">
        <v>134</v>
      </c>
      <c r="D14" s="3" t="s">
        <v>281</v>
      </c>
      <c r="E14" s="3" t="s">
        <v>217</v>
      </c>
      <c r="F14" s="3" t="s">
        <v>223</v>
      </c>
      <c r="G14" s="56">
        <v>42835</v>
      </c>
      <c r="H14" s="3" t="s">
        <v>21</v>
      </c>
      <c r="I14" s="3">
        <v>1</v>
      </c>
      <c r="J14" s="3" t="s">
        <v>21</v>
      </c>
      <c r="K14" s="3">
        <v>1</v>
      </c>
      <c r="L14" s="3" t="s">
        <v>22</v>
      </c>
      <c r="M14" s="3">
        <v>1</v>
      </c>
      <c r="N14" s="3">
        <v>90</v>
      </c>
      <c r="O14" s="3">
        <v>60</v>
      </c>
      <c r="P14" s="3">
        <v>70</v>
      </c>
      <c r="Q14" s="16">
        <v>0</v>
      </c>
      <c r="R14" s="3">
        <v>0</v>
      </c>
      <c r="S14" s="3">
        <v>0</v>
      </c>
      <c r="T14" s="56">
        <v>42955</v>
      </c>
      <c r="U14" s="3">
        <v>44</v>
      </c>
      <c r="V14" s="124"/>
    </row>
  </sheetData>
  <mergeCells count="19">
    <mergeCell ref="A1:R1"/>
    <mergeCell ref="H6:I6"/>
    <mergeCell ref="J6:K6"/>
    <mergeCell ref="L6:M6"/>
    <mergeCell ref="B5:B7"/>
    <mergeCell ref="A2:L2"/>
    <mergeCell ref="G5:G7"/>
    <mergeCell ref="H5:M5"/>
    <mergeCell ref="A5:A7"/>
    <mergeCell ref="U5:U7"/>
    <mergeCell ref="V8:V14"/>
    <mergeCell ref="N5:Q6"/>
    <mergeCell ref="A4:I4"/>
    <mergeCell ref="C5:C7"/>
    <mergeCell ref="D5:D7"/>
    <mergeCell ref="R5:S6"/>
    <mergeCell ref="T5:T7"/>
    <mergeCell ref="F5:F7"/>
    <mergeCell ref="E5:E7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6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0"/>
  <sheetViews>
    <sheetView view="pageBreakPreview" topLeftCell="A4" zoomScale="60" zoomScaleNormal="100" workbookViewId="0">
      <pane ySplit="5" topLeftCell="A9" activePane="bottomLeft" state="frozen"/>
      <selection activeCell="A4" sqref="A4"/>
      <selection pane="bottomLeft" activeCell="Z9" sqref="Z9"/>
    </sheetView>
  </sheetViews>
  <sheetFormatPr defaultRowHeight="15" x14ac:dyDescent="0.25"/>
  <cols>
    <col min="1" max="1" width="3.5703125" style="7" bestFit="1" customWidth="1"/>
    <col min="2" max="2" width="13.42578125" customWidth="1"/>
    <col min="3" max="3" width="13.28515625" customWidth="1"/>
    <col min="4" max="4" width="12.140625" bestFit="1" customWidth="1"/>
    <col min="5" max="5" width="15.7109375" bestFit="1" customWidth="1"/>
    <col min="6" max="6" width="11.85546875" customWidth="1"/>
    <col min="7" max="7" width="11.7109375" customWidth="1"/>
    <col min="8" max="8" width="12.5703125" bestFit="1" customWidth="1"/>
    <col min="9" max="9" width="13" bestFit="1" customWidth="1"/>
    <col min="10" max="10" width="10.85546875" bestFit="1" customWidth="1"/>
    <col min="11" max="11" width="8" bestFit="1" customWidth="1"/>
    <col min="12" max="13" width="10.140625" bestFit="1" customWidth="1"/>
    <col min="14" max="14" width="11.85546875" bestFit="1" customWidth="1"/>
    <col min="15" max="15" width="7.7109375" bestFit="1" customWidth="1"/>
    <col min="16" max="16" width="11.85546875" bestFit="1" customWidth="1"/>
    <col min="17" max="17" width="10.42578125" bestFit="1" customWidth="1"/>
    <col min="18" max="18" width="6.5703125" bestFit="1" customWidth="1"/>
    <col min="19" max="19" width="6" customWidth="1"/>
    <col min="20" max="20" width="5.140625" bestFit="1" customWidth="1"/>
    <col min="21" max="21" width="4" customWidth="1"/>
    <col min="22" max="22" width="8.28515625" customWidth="1"/>
    <col min="23" max="23" width="14" customWidth="1"/>
    <col min="24" max="24" width="9.28515625" bestFit="1" customWidth="1"/>
    <col min="25" max="25" width="9.7109375" customWidth="1"/>
  </cols>
  <sheetData>
    <row r="2" spans="1:25" x14ac:dyDescent="0.25">
      <c r="C2" s="14" t="s">
        <v>60</v>
      </c>
      <c r="G2" s="1"/>
    </row>
    <row r="3" spans="1:25" ht="25.9" customHeight="1" x14ac:dyDescent="0.25">
      <c r="A3" s="120" t="s">
        <v>66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5" ht="25.9" customHeight="1" x14ac:dyDescent="0.25">
      <c r="A4" s="87" t="s">
        <v>228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24"/>
      <c r="N4" s="24"/>
      <c r="O4" s="24"/>
      <c r="P4" s="24"/>
      <c r="Q4" s="24"/>
      <c r="R4" s="28"/>
      <c r="S4" s="28"/>
      <c r="T4" s="28"/>
      <c r="U4" s="28"/>
    </row>
    <row r="5" spans="1:25" ht="25.9" customHeight="1" x14ac:dyDescent="0.25">
      <c r="A5" s="28"/>
      <c r="B5" s="120" t="s">
        <v>90</v>
      </c>
      <c r="C5" s="120"/>
      <c r="D5" s="120"/>
      <c r="E5" s="120"/>
      <c r="F5" s="120"/>
      <c r="G5" s="120"/>
      <c r="H5" s="120"/>
      <c r="I5" s="120"/>
      <c r="J5" s="120"/>
      <c r="K5" s="24"/>
      <c r="L5" s="24"/>
      <c r="M5" s="24"/>
      <c r="N5" s="24"/>
      <c r="O5" s="24"/>
      <c r="P5" s="24"/>
      <c r="Q5" s="24"/>
      <c r="R5" s="28"/>
      <c r="S5" s="28"/>
      <c r="T5" s="28"/>
      <c r="U5" s="28"/>
    </row>
    <row r="6" spans="1:25" ht="14.45" customHeight="1" x14ac:dyDescent="0.25">
      <c r="A6" s="106" t="s">
        <v>32</v>
      </c>
      <c r="B6" s="110" t="s">
        <v>80</v>
      </c>
      <c r="C6" s="109" t="s">
        <v>18</v>
      </c>
      <c r="D6" s="109" t="s">
        <v>19</v>
      </c>
      <c r="E6" s="109" t="s">
        <v>1</v>
      </c>
      <c r="F6" s="109" t="s">
        <v>0</v>
      </c>
      <c r="G6" s="109" t="s">
        <v>2</v>
      </c>
      <c r="H6" s="109" t="s">
        <v>3</v>
      </c>
      <c r="I6" s="109" t="s">
        <v>4</v>
      </c>
      <c r="J6" s="109"/>
      <c r="K6" s="109"/>
      <c r="L6" s="109"/>
      <c r="M6" s="109"/>
      <c r="N6" s="109"/>
      <c r="O6" s="109"/>
      <c r="P6" s="109"/>
      <c r="Q6" s="109"/>
      <c r="R6" s="113" t="s">
        <v>13</v>
      </c>
      <c r="S6" s="117"/>
      <c r="T6" s="117"/>
      <c r="U6" s="114"/>
      <c r="V6" s="109" t="s">
        <v>47</v>
      </c>
      <c r="W6" s="109" t="s">
        <v>17</v>
      </c>
      <c r="X6" s="109" t="s">
        <v>20</v>
      </c>
      <c r="Y6" s="109" t="s">
        <v>48</v>
      </c>
    </row>
    <row r="7" spans="1:25" ht="27" customHeight="1" x14ac:dyDescent="0.25">
      <c r="A7" s="107"/>
      <c r="B7" s="111"/>
      <c r="C7" s="109"/>
      <c r="D7" s="109"/>
      <c r="E7" s="109"/>
      <c r="F7" s="109"/>
      <c r="G7" s="109"/>
      <c r="H7" s="109"/>
      <c r="I7" s="109" t="s">
        <v>5</v>
      </c>
      <c r="J7" s="109"/>
      <c r="K7" s="109" t="s">
        <v>7</v>
      </c>
      <c r="L7" s="109"/>
      <c r="M7" s="109"/>
      <c r="N7" s="109"/>
      <c r="O7" s="12"/>
      <c r="P7" s="109" t="s">
        <v>10</v>
      </c>
      <c r="Q7" s="109"/>
      <c r="R7" s="115"/>
      <c r="S7" s="118"/>
      <c r="T7" s="118"/>
      <c r="U7" s="116"/>
      <c r="V7" s="109"/>
      <c r="W7" s="109"/>
      <c r="X7" s="109"/>
      <c r="Y7" s="109"/>
    </row>
    <row r="8" spans="1:25" ht="45" x14ac:dyDescent="0.25">
      <c r="A8" s="108"/>
      <c r="B8" s="112"/>
      <c r="C8" s="109"/>
      <c r="D8" s="109"/>
      <c r="E8" s="109"/>
      <c r="F8" s="109"/>
      <c r="G8" s="109"/>
      <c r="H8" s="109"/>
      <c r="I8" s="12" t="s">
        <v>42</v>
      </c>
      <c r="J8" s="12" t="s">
        <v>6</v>
      </c>
      <c r="K8" s="12" t="s">
        <v>9</v>
      </c>
      <c r="L8" s="12" t="s">
        <v>43</v>
      </c>
      <c r="M8" s="12" t="s">
        <v>44</v>
      </c>
      <c r="N8" s="12" t="s">
        <v>45</v>
      </c>
      <c r="O8" s="12" t="s">
        <v>46</v>
      </c>
      <c r="P8" s="12" t="s">
        <v>11</v>
      </c>
      <c r="Q8" s="12" t="s">
        <v>12</v>
      </c>
      <c r="R8" s="12" t="s">
        <v>14</v>
      </c>
      <c r="S8" s="12" t="s">
        <v>15</v>
      </c>
      <c r="T8" s="12" t="s">
        <v>16</v>
      </c>
      <c r="U8" s="15" t="s">
        <v>64</v>
      </c>
      <c r="V8" s="12" t="s">
        <v>24</v>
      </c>
      <c r="W8" s="109"/>
      <c r="X8" s="109"/>
      <c r="Y8" s="109"/>
    </row>
    <row r="9" spans="1:25" ht="30" x14ac:dyDescent="0.25">
      <c r="A9" s="178">
        <v>11</v>
      </c>
      <c r="B9" s="3" t="s">
        <v>326</v>
      </c>
      <c r="C9" s="3" t="s">
        <v>257</v>
      </c>
      <c r="D9" s="3" t="s">
        <v>327</v>
      </c>
      <c r="E9" s="3" t="s">
        <v>291</v>
      </c>
      <c r="F9" s="3" t="s">
        <v>217</v>
      </c>
      <c r="G9" s="3" t="s">
        <v>223</v>
      </c>
      <c r="H9" s="3" t="s">
        <v>328</v>
      </c>
      <c r="I9" s="3" t="s">
        <v>21</v>
      </c>
      <c r="J9" s="175" t="s">
        <v>22</v>
      </c>
      <c r="K9" s="175" t="s">
        <v>219</v>
      </c>
      <c r="L9" s="175" t="s">
        <v>219</v>
      </c>
      <c r="M9" s="175" t="s">
        <v>22</v>
      </c>
      <c r="N9" s="175" t="s">
        <v>219</v>
      </c>
      <c r="O9" s="175" t="s">
        <v>219</v>
      </c>
      <c r="P9" s="175" t="s">
        <v>22</v>
      </c>
      <c r="Q9" s="175" t="s">
        <v>219</v>
      </c>
      <c r="R9" s="3">
        <v>210</v>
      </c>
      <c r="S9" s="3">
        <v>80</v>
      </c>
      <c r="T9" s="3">
        <v>120</v>
      </c>
      <c r="U9" s="55" t="s">
        <v>22</v>
      </c>
      <c r="V9" s="3">
        <v>0</v>
      </c>
      <c r="W9" s="56">
        <v>42936</v>
      </c>
      <c r="X9" s="3">
        <v>35</v>
      </c>
      <c r="Y9" s="100">
        <f>AVERAGE(X9:X19)</f>
        <v>38.18181818181818</v>
      </c>
    </row>
    <row r="10" spans="1:25" ht="30" x14ac:dyDescent="0.25">
      <c r="A10" s="178">
        <v>2</v>
      </c>
      <c r="B10" s="3" t="s">
        <v>214</v>
      </c>
      <c r="C10" s="3" t="s">
        <v>215</v>
      </c>
      <c r="D10" s="3" t="s">
        <v>216</v>
      </c>
      <c r="E10" s="55" t="s">
        <v>221</v>
      </c>
      <c r="F10" s="3" t="s">
        <v>217</v>
      </c>
      <c r="G10" s="3" t="s">
        <v>218</v>
      </c>
      <c r="H10" s="56">
        <v>42606</v>
      </c>
      <c r="I10" s="3" t="s">
        <v>21</v>
      </c>
      <c r="J10" s="3" t="s">
        <v>22</v>
      </c>
      <c r="K10" s="3" t="s">
        <v>219</v>
      </c>
      <c r="L10" s="3" t="s">
        <v>22</v>
      </c>
      <c r="M10" s="3" t="s">
        <v>22</v>
      </c>
      <c r="N10" s="3" t="s">
        <v>219</v>
      </c>
      <c r="O10" s="3" t="s">
        <v>22</v>
      </c>
      <c r="P10" s="3" t="s">
        <v>22</v>
      </c>
      <c r="Q10" s="3" t="s">
        <v>219</v>
      </c>
      <c r="R10" s="3">
        <v>215</v>
      </c>
      <c r="S10" s="3">
        <v>75</v>
      </c>
      <c r="T10" s="3">
        <v>140</v>
      </c>
      <c r="U10" s="55" t="s">
        <v>22</v>
      </c>
      <c r="V10" s="3" t="s">
        <v>219</v>
      </c>
      <c r="W10" s="56">
        <v>42947</v>
      </c>
      <c r="X10" s="3">
        <v>45</v>
      </c>
      <c r="Y10" s="101"/>
    </row>
    <row r="11" spans="1:25" ht="30" x14ac:dyDescent="0.25">
      <c r="A11" s="178">
        <v>3</v>
      </c>
      <c r="B11" s="18" t="s">
        <v>189</v>
      </c>
      <c r="C11" s="3" t="s">
        <v>220</v>
      </c>
      <c r="D11" s="3" t="s">
        <v>175</v>
      </c>
      <c r="E11" s="57" t="s">
        <v>222</v>
      </c>
      <c r="F11" s="3" t="s">
        <v>217</v>
      </c>
      <c r="G11" s="3" t="s">
        <v>223</v>
      </c>
      <c r="H11" s="56">
        <v>42594</v>
      </c>
      <c r="I11" s="3" t="s">
        <v>21</v>
      </c>
      <c r="J11" s="3" t="s">
        <v>22</v>
      </c>
      <c r="K11" s="3" t="s">
        <v>219</v>
      </c>
      <c r="L11" s="3" t="s">
        <v>22</v>
      </c>
      <c r="M11" s="3" t="s">
        <v>22</v>
      </c>
      <c r="N11" s="3" t="s">
        <v>219</v>
      </c>
      <c r="O11" s="3" t="s">
        <v>219</v>
      </c>
      <c r="P11" s="3" t="s">
        <v>22</v>
      </c>
      <c r="Q11" s="3" t="s">
        <v>219</v>
      </c>
      <c r="R11" s="3">
        <v>160</v>
      </c>
      <c r="S11" s="3">
        <v>70</v>
      </c>
      <c r="T11" s="3">
        <v>120</v>
      </c>
      <c r="U11" s="55" t="s">
        <v>22</v>
      </c>
      <c r="V11" s="3" t="s">
        <v>219</v>
      </c>
      <c r="W11" s="56">
        <v>42954</v>
      </c>
      <c r="X11" s="3">
        <v>43</v>
      </c>
      <c r="Y11" s="101"/>
    </row>
    <row r="12" spans="1:25" ht="30" x14ac:dyDescent="0.25">
      <c r="A12" s="178">
        <v>4</v>
      </c>
      <c r="B12" s="3" t="s">
        <v>193</v>
      </c>
      <c r="C12" s="3" t="s">
        <v>119</v>
      </c>
      <c r="D12" s="3" t="s">
        <v>131</v>
      </c>
      <c r="E12" s="3" t="s">
        <v>224</v>
      </c>
      <c r="F12" s="3" t="s">
        <v>217</v>
      </c>
      <c r="G12" s="3" t="s">
        <v>223</v>
      </c>
      <c r="H12" s="56">
        <v>42608</v>
      </c>
      <c r="I12" s="3" t="s">
        <v>21</v>
      </c>
      <c r="J12" s="3" t="s">
        <v>22</v>
      </c>
      <c r="K12" s="3" t="s">
        <v>219</v>
      </c>
      <c r="L12" s="3" t="s">
        <v>22</v>
      </c>
      <c r="M12" s="3" t="s">
        <v>22</v>
      </c>
      <c r="N12" s="3" t="s">
        <v>22</v>
      </c>
      <c r="O12" s="3" t="s">
        <v>219</v>
      </c>
      <c r="P12" s="3" t="s">
        <v>22</v>
      </c>
      <c r="Q12" s="3" t="s">
        <v>219</v>
      </c>
      <c r="R12" s="3">
        <v>273</v>
      </c>
      <c r="S12" s="3">
        <v>100</v>
      </c>
      <c r="T12" s="3">
        <v>180</v>
      </c>
      <c r="U12" s="55" t="s">
        <v>22</v>
      </c>
      <c r="V12" s="3" t="s">
        <v>219</v>
      </c>
      <c r="W12" s="56">
        <v>42968</v>
      </c>
      <c r="X12" s="3">
        <v>31</v>
      </c>
      <c r="Y12" s="101"/>
    </row>
    <row r="13" spans="1:25" ht="30" x14ac:dyDescent="0.25">
      <c r="A13" s="178">
        <v>5</v>
      </c>
      <c r="B13" s="3" t="s">
        <v>323</v>
      </c>
      <c r="C13" s="3" t="s">
        <v>144</v>
      </c>
      <c r="D13" s="3" t="s">
        <v>144</v>
      </c>
      <c r="E13" s="3" t="s">
        <v>291</v>
      </c>
      <c r="F13" s="3" t="s">
        <v>324</v>
      </c>
      <c r="G13" s="3" t="s">
        <v>223</v>
      </c>
      <c r="H13" s="56">
        <v>42606</v>
      </c>
      <c r="I13" s="3" t="s">
        <v>21</v>
      </c>
      <c r="J13" s="3" t="s">
        <v>22</v>
      </c>
      <c r="K13" s="3" t="s">
        <v>219</v>
      </c>
      <c r="L13" s="3" t="s">
        <v>22</v>
      </c>
      <c r="M13" s="3" t="s">
        <v>22</v>
      </c>
      <c r="N13" s="3" t="s">
        <v>22</v>
      </c>
      <c r="O13" s="3" t="s">
        <v>219</v>
      </c>
      <c r="P13" s="3" t="s">
        <v>22</v>
      </c>
      <c r="Q13" s="3" t="s">
        <v>292</v>
      </c>
      <c r="R13" s="3">
        <v>210</v>
      </c>
      <c r="S13" s="3">
        <v>80</v>
      </c>
      <c r="T13" s="3">
        <v>100</v>
      </c>
      <c r="U13" s="55" t="s">
        <v>22</v>
      </c>
      <c r="V13" s="3">
        <v>10</v>
      </c>
      <c r="W13" s="56" t="s">
        <v>325</v>
      </c>
      <c r="X13" s="3">
        <v>57</v>
      </c>
      <c r="Y13" s="101"/>
    </row>
    <row r="14" spans="1:25" ht="30" x14ac:dyDescent="0.25">
      <c r="A14" s="178">
        <v>6</v>
      </c>
      <c r="B14" s="3" t="s">
        <v>199</v>
      </c>
      <c r="C14" s="3" t="s">
        <v>209</v>
      </c>
      <c r="D14" s="3" t="s">
        <v>100</v>
      </c>
      <c r="E14" s="3" t="s">
        <v>225</v>
      </c>
      <c r="F14" s="3" t="s">
        <v>226</v>
      </c>
      <c r="G14" s="3" t="s">
        <v>218</v>
      </c>
      <c r="H14" s="56">
        <v>42604</v>
      </c>
      <c r="I14" s="3" t="s">
        <v>21</v>
      </c>
      <c r="J14" s="3" t="s">
        <v>219</v>
      </c>
      <c r="K14" s="3" t="s">
        <v>219</v>
      </c>
      <c r="L14" s="3" t="s">
        <v>219</v>
      </c>
      <c r="M14" s="3" t="s">
        <v>219</v>
      </c>
      <c r="N14" s="3" t="s">
        <v>219</v>
      </c>
      <c r="O14" s="3" t="s">
        <v>219</v>
      </c>
      <c r="P14" s="3" t="s">
        <v>22</v>
      </c>
      <c r="Q14" s="3" t="s">
        <v>219</v>
      </c>
      <c r="R14" s="3">
        <v>180</v>
      </c>
      <c r="S14" s="3">
        <v>0</v>
      </c>
      <c r="T14" s="3">
        <v>80</v>
      </c>
      <c r="U14" s="55" t="s">
        <v>22</v>
      </c>
      <c r="V14" s="3">
        <v>6</v>
      </c>
      <c r="W14" s="56">
        <v>42937</v>
      </c>
      <c r="X14" s="3">
        <v>37</v>
      </c>
      <c r="Y14" s="101"/>
    </row>
    <row r="15" spans="1:25" ht="30" x14ac:dyDescent="0.25">
      <c r="A15" s="178">
        <v>7</v>
      </c>
      <c r="B15" s="3" t="s">
        <v>194</v>
      </c>
      <c r="C15" s="3" t="s">
        <v>195</v>
      </c>
      <c r="D15" s="3" t="s">
        <v>122</v>
      </c>
      <c r="E15" s="3" t="s">
        <v>227</v>
      </c>
      <c r="F15" s="3" t="s">
        <v>217</v>
      </c>
      <c r="G15" s="3" t="s">
        <v>223</v>
      </c>
      <c r="H15" s="56">
        <v>42599</v>
      </c>
      <c r="I15" s="3" t="s">
        <v>21</v>
      </c>
      <c r="J15" s="3" t="s">
        <v>22</v>
      </c>
      <c r="K15" s="3" t="s">
        <v>219</v>
      </c>
      <c r="L15" s="3" t="s">
        <v>22</v>
      </c>
      <c r="M15" s="3" t="s">
        <v>22</v>
      </c>
      <c r="N15" s="3" t="s">
        <v>219</v>
      </c>
      <c r="O15" s="3" t="s">
        <v>219</v>
      </c>
      <c r="P15" s="3" t="s">
        <v>22</v>
      </c>
      <c r="Q15" s="3" t="s">
        <v>219</v>
      </c>
      <c r="R15" s="3">
        <v>120</v>
      </c>
      <c r="S15" s="3">
        <v>60</v>
      </c>
      <c r="T15" s="3">
        <v>80</v>
      </c>
      <c r="U15" s="55" t="s">
        <v>219</v>
      </c>
      <c r="V15" s="3" t="s">
        <v>219</v>
      </c>
      <c r="W15" s="56">
        <v>42939</v>
      </c>
      <c r="X15" s="3">
        <v>32</v>
      </c>
      <c r="Y15" s="101"/>
    </row>
    <row r="16" spans="1:25" ht="30" x14ac:dyDescent="0.25">
      <c r="A16" s="178">
        <v>8</v>
      </c>
      <c r="B16" s="3" t="s">
        <v>231</v>
      </c>
      <c r="C16" s="3" t="s">
        <v>124</v>
      </c>
      <c r="D16" s="3" t="s">
        <v>229</v>
      </c>
      <c r="E16" s="3" t="s">
        <v>230</v>
      </c>
      <c r="F16" s="3" t="s">
        <v>217</v>
      </c>
      <c r="G16" s="3" t="s">
        <v>223</v>
      </c>
      <c r="H16" s="56">
        <v>42602</v>
      </c>
      <c r="I16" s="3" t="s">
        <v>21</v>
      </c>
      <c r="J16" s="3" t="s">
        <v>22</v>
      </c>
      <c r="K16" s="3" t="s">
        <v>219</v>
      </c>
      <c r="L16" s="3" t="s">
        <v>219</v>
      </c>
      <c r="M16" s="3" t="s">
        <v>22</v>
      </c>
      <c r="N16" s="3" t="s">
        <v>219</v>
      </c>
      <c r="O16" s="3" t="s">
        <v>219</v>
      </c>
      <c r="P16" s="3" t="s">
        <v>22</v>
      </c>
      <c r="Q16" s="3" t="s">
        <v>219</v>
      </c>
      <c r="R16" s="3">
        <v>211</v>
      </c>
      <c r="S16" s="3">
        <v>60</v>
      </c>
      <c r="T16" s="3">
        <v>130</v>
      </c>
      <c r="U16" s="55" t="s">
        <v>219</v>
      </c>
      <c r="V16" s="3" t="s">
        <v>219</v>
      </c>
      <c r="W16" s="56">
        <v>42954</v>
      </c>
      <c r="X16" s="3">
        <v>37</v>
      </c>
      <c r="Y16" s="101"/>
    </row>
    <row r="17" spans="1:25" ht="30" x14ac:dyDescent="0.25">
      <c r="A17" s="178">
        <v>9</v>
      </c>
      <c r="B17" s="3" t="s">
        <v>290</v>
      </c>
      <c r="C17" s="3" t="s">
        <v>109</v>
      </c>
      <c r="D17" s="3" t="s">
        <v>132</v>
      </c>
      <c r="E17" s="3" t="s">
        <v>291</v>
      </c>
      <c r="F17" s="3" t="s">
        <v>217</v>
      </c>
      <c r="G17" s="3" t="s">
        <v>223</v>
      </c>
      <c r="H17" s="56">
        <v>42607</v>
      </c>
      <c r="I17" s="3" t="s">
        <v>21</v>
      </c>
      <c r="J17" s="3" t="s">
        <v>22</v>
      </c>
      <c r="K17" s="3" t="s">
        <v>22</v>
      </c>
      <c r="L17" s="3" t="s">
        <v>22</v>
      </c>
      <c r="M17" s="3" t="s">
        <v>22</v>
      </c>
      <c r="N17" s="3" t="s">
        <v>22</v>
      </c>
      <c r="O17" s="3" t="s">
        <v>219</v>
      </c>
      <c r="P17" s="3" t="s">
        <v>22</v>
      </c>
      <c r="Q17" s="3" t="s">
        <v>22</v>
      </c>
      <c r="R17" s="3">
        <v>160</v>
      </c>
      <c r="S17" s="3">
        <v>70</v>
      </c>
      <c r="T17" s="3">
        <v>140</v>
      </c>
      <c r="U17" s="55" t="s">
        <v>219</v>
      </c>
      <c r="V17" s="3">
        <v>0</v>
      </c>
      <c r="W17" s="56">
        <v>42957</v>
      </c>
      <c r="X17" s="3">
        <v>34</v>
      </c>
      <c r="Y17" s="101"/>
    </row>
    <row r="18" spans="1:25" ht="30" x14ac:dyDescent="0.25">
      <c r="A18" s="178">
        <v>10</v>
      </c>
      <c r="B18" s="3" t="s">
        <v>232</v>
      </c>
      <c r="C18" s="3" t="s">
        <v>177</v>
      </c>
      <c r="D18" s="3" t="s">
        <v>233</v>
      </c>
      <c r="E18" s="3" t="s">
        <v>234</v>
      </c>
      <c r="F18" s="3" t="s">
        <v>235</v>
      </c>
      <c r="G18" s="3" t="s">
        <v>223</v>
      </c>
      <c r="H18" s="56">
        <v>42605</v>
      </c>
      <c r="I18" s="3" t="s">
        <v>21</v>
      </c>
      <c r="J18" s="3" t="s">
        <v>22</v>
      </c>
      <c r="K18" s="3" t="s">
        <v>219</v>
      </c>
      <c r="L18" s="3" t="s">
        <v>219</v>
      </c>
      <c r="M18" s="3" t="s">
        <v>22</v>
      </c>
      <c r="N18" s="3" t="s">
        <v>219</v>
      </c>
      <c r="O18" s="3" t="s">
        <v>219</v>
      </c>
      <c r="P18" s="3" t="s">
        <v>22</v>
      </c>
      <c r="Q18" s="3" t="s">
        <v>219</v>
      </c>
      <c r="R18" s="3">
        <v>320</v>
      </c>
      <c r="S18" s="3">
        <v>60</v>
      </c>
      <c r="T18" s="3">
        <v>120</v>
      </c>
      <c r="U18" s="55" t="s">
        <v>22</v>
      </c>
      <c r="V18" s="3">
        <v>3.5</v>
      </c>
      <c r="W18" s="56">
        <v>42962</v>
      </c>
      <c r="X18" s="3">
        <v>34</v>
      </c>
      <c r="Y18" s="101"/>
    </row>
    <row r="19" spans="1:25" ht="30" x14ac:dyDescent="0.25">
      <c r="A19" s="178">
        <v>11</v>
      </c>
      <c r="B19" s="3" t="s">
        <v>326</v>
      </c>
      <c r="C19" s="3" t="s">
        <v>257</v>
      </c>
      <c r="D19" s="3" t="s">
        <v>327</v>
      </c>
      <c r="E19" s="3" t="s">
        <v>291</v>
      </c>
      <c r="F19" s="3" t="s">
        <v>217</v>
      </c>
      <c r="G19" s="3" t="s">
        <v>223</v>
      </c>
      <c r="H19" s="3" t="s">
        <v>328</v>
      </c>
      <c r="I19" s="3" t="s">
        <v>21</v>
      </c>
      <c r="J19" s="175" t="s">
        <v>22</v>
      </c>
      <c r="K19" s="175" t="s">
        <v>219</v>
      </c>
      <c r="L19" s="175" t="s">
        <v>219</v>
      </c>
      <c r="M19" s="175" t="s">
        <v>22</v>
      </c>
      <c r="N19" s="175" t="s">
        <v>219</v>
      </c>
      <c r="O19" s="175" t="s">
        <v>219</v>
      </c>
      <c r="P19" s="175" t="s">
        <v>22</v>
      </c>
      <c r="Q19" s="175" t="s">
        <v>219</v>
      </c>
      <c r="R19" s="3">
        <v>210</v>
      </c>
      <c r="S19" s="3">
        <v>80</v>
      </c>
      <c r="T19" s="3">
        <v>120</v>
      </c>
      <c r="U19" s="55" t="s">
        <v>22</v>
      </c>
      <c r="V19" s="3">
        <v>0</v>
      </c>
      <c r="W19" s="56">
        <v>42936</v>
      </c>
      <c r="X19" s="3">
        <v>35</v>
      </c>
      <c r="Y19" s="101"/>
    </row>
    <row r="20" spans="1:25" x14ac:dyDescent="0.25">
      <c r="A20" s="3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54"/>
      <c r="V20" s="18"/>
      <c r="W20" s="18"/>
      <c r="X20" s="18"/>
      <c r="Y20" s="45"/>
    </row>
  </sheetData>
  <mergeCells count="21">
    <mergeCell ref="A3:U3"/>
    <mergeCell ref="C6:C8"/>
    <mergeCell ref="D6:D8"/>
    <mergeCell ref="E6:E8"/>
    <mergeCell ref="A6:A8"/>
    <mergeCell ref="P7:Q7"/>
    <mergeCell ref="B6:B8"/>
    <mergeCell ref="A4:L4"/>
    <mergeCell ref="B5:J5"/>
    <mergeCell ref="F6:F8"/>
    <mergeCell ref="K7:N7"/>
    <mergeCell ref="G6:G8"/>
    <mergeCell ref="H6:H8"/>
    <mergeCell ref="I6:Q6"/>
    <mergeCell ref="I7:J7"/>
    <mergeCell ref="Y6:Y8"/>
    <mergeCell ref="V6:V7"/>
    <mergeCell ref="R6:U7"/>
    <mergeCell ref="X6:X8"/>
    <mergeCell ref="W6:W8"/>
    <mergeCell ref="Y9:Y19"/>
  </mergeCells>
  <phoneticPr fontId="5" type="noConversion"/>
  <pageMargins left="0.7" right="0.7" top="0.75" bottom="0.75" header="0.3" footer="0.3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opLeftCell="D1" zoomScale="70" zoomScaleNormal="70" workbookViewId="0">
      <selection activeCell="M19" sqref="M19"/>
    </sheetView>
  </sheetViews>
  <sheetFormatPr defaultRowHeight="15" x14ac:dyDescent="0.25"/>
  <cols>
    <col min="1" max="1" width="3.42578125" style="36" bestFit="1" customWidth="1"/>
    <col min="2" max="2" width="19.5703125" customWidth="1"/>
    <col min="3" max="3" width="12" bestFit="1" customWidth="1"/>
    <col min="4" max="4" width="10.7109375" bestFit="1" customWidth="1"/>
    <col min="5" max="5" width="9.5703125" customWidth="1"/>
    <col min="6" max="6" width="12.5703125" bestFit="1" customWidth="1"/>
    <col min="7" max="7" width="11.28515625" customWidth="1"/>
    <col min="8" max="8" width="14.42578125" customWidth="1"/>
    <col min="9" max="9" width="12.28515625" customWidth="1"/>
    <col min="10" max="10" width="10.140625" customWidth="1"/>
    <col min="11" max="11" width="12.85546875" customWidth="1"/>
    <col min="12" max="12" width="11.85546875" customWidth="1"/>
    <col min="13" max="13" width="10.42578125" customWidth="1"/>
    <col min="14" max="14" width="12.42578125" customWidth="1"/>
    <col min="15" max="15" width="5.85546875" customWidth="1"/>
    <col min="16" max="16" width="6.28515625" customWidth="1"/>
    <col min="17" max="17" width="7" customWidth="1"/>
    <col min="18" max="18" width="9.42578125" customWidth="1"/>
    <col min="19" max="19" width="10.5703125" customWidth="1"/>
    <col min="20" max="20" width="9" customWidth="1"/>
    <col min="21" max="21" width="9.140625" customWidth="1"/>
  </cols>
  <sheetData>
    <row r="1" spans="1:21" x14ac:dyDescent="0.25">
      <c r="A1" s="128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3" spans="1:21" x14ac:dyDescent="0.25">
      <c r="A3" s="125" t="s">
        <v>184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21" s="37" customFormat="1" ht="14.45" customHeight="1" x14ac:dyDescent="0.25">
      <c r="A4" s="84" t="s">
        <v>32</v>
      </c>
      <c r="B4" s="81" t="s">
        <v>80</v>
      </c>
      <c r="C4" s="91" t="s">
        <v>18</v>
      </c>
      <c r="D4" s="91" t="s">
        <v>19</v>
      </c>
      <c r="E4" s="91" t="s">
        <v>57</v>
      </c>
      <c r="F4" s="91" t="s">
        <v>0</v>
      </c>
      <c r="G4" s="91" t="s">
        <v>2</v>
      </c>
      <c r="H4" s="81" t="s">
        <v>58</v>
      </c>
      <c r="I4" s="91" t="s">
        <v>4</v>
      </c>
      <c r="J4" s="91"/>
      <c r="K4" s="91"/>
      <c r="L4" s="91"/>
      <c r="M4" s="91"/>
      <c r="N4" s="91"/>
      <c r="O4" s="94" t="s">
        <v>111</v>
      </c>
      <c r="P4" s="91"/>
      <c r="Q4" s="91"/>
      <c r="R4" s="91"/>
      <c r="S4" s="81" t="s">
        <v>17</v>
      </c>
      <c r="T4" s="91" t="s">
        <v>20</v>
      </c>
      <c r="U4" s="91" t="s">
        <v>333</v>
      </c>
    </row>
    <row r="5" spans="1:21" s="37" customFormat="1" ht="14.45" customHeight="1" x14ac:dyDescent="0.25">
      <c r="A5" s="85"/>
      <c r="B5" s="82"/>
      <c r="C5" s="91"/>
      <c r="D5" s="91"/>
      <c r="E5" s="91"/>
      <c r="F5" s="91"/>
      <c r="G5" s="91"/>
      <c r="H5" s="82"/>
      <c r="I5" s="91" t="s">
        <v>5</v>
      </c>
      <c r="J5" s="91"/>
      <c r="K5" s="80" t="s">
        <v>7</v>
      </c>
      <c r="L5" s="91" t="s">
        <v>98</v>
      </c>
      <c r="M5" s="91"/>
      <c r="N5" s="91"/>
      <c r="O5" s="94"/>
      <c r="P5" s="91"/>
      <c r="Q5" s="91"/>
      <c r="R5" s="91"/>
      <c r="S5" s="82"/>
      <c r="T5" s="91"/>
      <c r="U5" s="91"/>
    </row>
    <row r="6" spans="1:21" s="37" customFormat="1" ht="43.15" customHeight="1" x14ac:dyDescent="0.25">
      <c r="A6" s="86"/>
      <c r="B6" s="83"/>
      <c r="C6" s="91"/>
      <c r="D6" s="91"/>
      <c r="E6" s="91"/>
      <c r="F6" s="91"/>
      <c r="G6" s="91"/>
      <c r="H6" s="83"/>
      <c r="I6" s="30" t="s">
        <v>334</v>
      </c>
      <c r="J6" s="30" t="s">
        <v>6</v>
      </c>
      <c r="K6" s="30" t="s">
        <v>349</v>
      </c>
      <c r="L6" s="30" t="s">
        <v>350</v>
      </c>
      <c r="M6" s="30" t="s">
        <v>59</v>
      </c>
      <c r="N6" s="30" t="s">
        <v>351</v>
      </c>
      <c r="O6" s="31" t="s">
        <v>14</v>
      </c>
      <c r="P6" s="30" t="s">
        <v>15</v>
      </c>
      <c r="Q6" s="30" t="s">
        <v>16</v>
      </c>
      <c r="R6" s="30" t="s">
        <v>110</v>
      </c>
      <c r="S6" s="83"/>
      <c r="T6" s="91"/>
      <c r="U6" s="91"/>
    </row>
    <row r="7" spans="1:21" ht="30" x14ac:dyDescent="0.25">
      <c r="A7" s="34" t="s">
        <v>68</v>
      </c>
      <c r="B7" s="3" t="s">
        <v>105</v>
      </c>
      <c r="C7" s="3" t="s">
        <v>94</v>
      </c>
      <c r="D7" s="3" t="s">
        <v>95</v>
      </c>
      <c r="E7" s="21" t="s">
        <v>192</v>
      </c>
      <c r="F7" s="3" t="s">
        <v>272</v>
      </c>
      <c r="G7" s="3" t="s">
        <v>223</v>
      </c>
      <c r="H7" s="56">
        <v>42853</v>
      </c>
      <c r="I7" s="3">
        <v>1</v>
      </c>
      <c r="J7" s="3">
        <v>2</v>
      </c>
      <c r="K7" s="3">
        <v>1</v>
      </c>
      <c r="L7" s="3">
        <v>3</v>
      </c>
      <c r="M7" s="3">
        <v>3</v>
      </c>
      <c r="N7" s="3" t="s">
        <v>21</v>
      </c>
      <c r="O7" s="13">
        <v>116</v>
      </c>
      <c r="P7" s="13">
        <v>72</v>
      </c>
      <c r="Q7" s="13">
        <v>120</v>
      </c>
      <c r="R7" s="3">
        <v>0</v>
      </c>
      <c r="S7" s="3" t="s">
        <v>305</v>
      </c>
      <c r="T7" s="13">
        <v>390</v>
      </c>
      <c r="U7" s="166">
        <f>AVERAGE(T7:T13)</f>
        <v>345.14285714285717</v>
      </c>
    </row>
    <row r="8" spans="1:21" ht="37.5" customHeight="1" x14ac:dyDescent="0.25">
      <c r="A8" s="34" t="s">
        <v>69</v>
      </c>
      <c r="B8" s="3" t="s">
        <v>284</v>
      </c>
      <c r="C8" s="3" t="s">
        <v>220</v>
      </c>
      <c r="D8" s="3" t="s">
        <v>285</v>
      </c>
      <c r="E8" s="21" t="s">
        <v>192</v>
      </c>
      <c r="F8" s="3" t="s">
        <v>272</v>
      </c>
      <c r="G8" s="3" t="s">
        <v>223</v>
      </c>
      <c r="H8" s="56">
        <v>42865</v>
      </c>
      <c r="I8" s="3">
        <v>1</v>
      </c>
      <c r="J8" s="3">
        <v>1</v>
      </c>
      <c r="K8" s="3">
        <v>1</v>
      </c>
      <c r="L8" s="3" t="s">
        <v>21</v>
      </c>
      <c r="M8" s="3">
        <v>0</v>
      </c>
      <c r="N8" s="3" t="s">
        <v>21</v>
      </c>
      <c r="O8" s="13">
        <v>165</v>
      </c>
      <c r="P8" s="13">
        <v>60</v>
      </c>
      <c r="Q8" s="13">
        <v>90</v>
      </c>
      <c r="R8" s="3">
        <v>30</v>
      </c>
      <c r="S8" s="56">
        <v>42993</v>
      </c>
      <c r="T8" s="13">
        <v>200</v>
      </c>
      <c r="U8" s="167"/>
    </row>
    <row r="9" spans="1:21" x14ac:dyDescent="0.25">
      <c r="A9" s="34" t="s">
        <v>70</v>
      </c>
      <c r="B9" s="3" t="s">
        <v>106</v>
      </c>
      <c r="C9" s="3" t="s">
        <v>96</v>
      </c>
      <c r="D9" s="3" t="s">
        <v>97</v>
      </c>
      <c r="E9" s="21" t="s">
        <v>192</v>
      </c>
      <c r="F9" s="3" t="s">
        <v>293</v>
      </c>
      <c r="G9" s="13" t="s">
        <v>294</v>
      </c>
      <c r="H9" s="56">
        <v>42843</v>
      </c>
      <c r="I9" s="3">
        <v>2</v>
      </c>
      <c r="J9" s="3" t="s">
        <v>21</v>
      </c>
      <c r="K9" s="3">
        <v>1</v>
      </c>
      <c r="L9" s="3">
        <v>2</v>
      </c>
      <c r="M9" s="13">
        <v>2</v>
      </c>
      <c r="N9" s="3">
        <v>1</v>
      </c>
      <c r="O9" s="13">
        <v>130</v>
      </c>
      <c r="P9" s="13">
        <v>100</v>
      </c>
      <c r="Q9" s="13">
        <v>150</v>
      </c>
      <c r="R9" s="3">
        <v>0</v>
      </c>
      <c r="S9" s="56">
        <v>42969</v>
      </c>
      <c r="T9" s="13">
        <v>340</v>
      </c>
      <c r="U9" s="167"/>
    </row>
    <row r="10" spans="1:21" s="75" customFormat="1" ht="34.5" customHeight="1" x14ac:dyDescent="0.25">
      <c r="A10" s="70" t="s">
        <v>71</v>
      </c>
      <c r="B10" s="71" t="s">
        <v>107</v>
      </c>
      <c r="C10" s="71" t="s">
        <v>99</v>
      </c>
      <c r="D10" s="71" t="s">
        <v>102</v>
      </c>
      <c r="E10" s="72" t="s">
        <v>192</v>
      </c>
      <c r="F10" s="71" t="s">
        <v>330</v>
      </c>
      <c r="G10" s="71" t="s">
        <v>223</v>
      </c>
      <c r="H10" s="73">
        <v>42839</v>
      </c>
      <c r="I10" s="71" t="s">
        <v>21</v>
      </c>
      <c r="J10" s="71">
        <v>1</v>
      </c>
      <c r="K10" s="71">
        <v>2</v>
      </c>
      <c r="L10" s="71">
        <v>2</v>
      </c>
      <c r="M10" s="74">
        <v>2</v>
      </c>
      <c r="N10" s="71" t="s">
        <v>21</v>
      </c>
      <c r="O10" s="74">
        <v>130</v>
      </c>
      <c r="P10" s="74">
        <v>50</v>
      </c>
      <c r="Q10" s="74">
        <v>130</v>
      </c>
      <c r="R10" s="74">
        <v>30</v>
      </c>
      <c r="S10" s="73">
        <v>43021</v>
      </c>
      <c r="T10" s="74">
        <v>336</v>
      </c>
      <c r="U10" s="167"/>
    </row>
    <row r="11" spans="1:21" ht="30" x14ac:dyDescent="0.25">
      <c r="A11" s="34" t="s">
        <v>72</v>
      </c>
      <c r="B11" s="3" t="s">
        <v>286</v>
      </c>
      <c r="C11" s="3" t="s">
        <v>101</v>
      </c>
      <c r="D11" s="3" t="s">
        <v>287</v>
      </c>
      <c r="E11" s="21" t="s">
        <v>192</v>
      </c>
      <c r="F11" s="3" t="s">
        <v>217</v>
      </c>
      <c r="G11" s="3" t="s">
        <v>223</v>
      </c>
      <c r="H11" s="56">
        <v>42906</v>
      </c>
      <c r="I11" s="3">
        <v>3</v>
      </c>
      <c r="J11" s="3" t="s">
        <v>21</v>
      </c>
      <c r="K11" s="3">
        <v>1</v>
      </c>
      <c r="L11" s="3" t="s">
        <v>21</v>
      </c>
      <c r="M11" s="13">
        <v>0</v>
      </c>
      <c r="N11" s="71" t="s">
        <v>21</v>
      </c>
      <c r="O11" s="13">
        <v>0</v>
      </c>
      <c r="P11" s="13">
        <v>0</v>
      </c>
      <c r="Q11" s="13">
        <v>0</v>
      </c>
      <c r="R11" s="3">
        <v>20</v>
      </c>
      <c r="S11" s="56">
        <v>42987</v>
      </c>
      <c r="T11" s="13">
        <v>500</v>
      </c>
      <c r="U11" s="167"/>
    </row>
    <row r="12" spans="1:21" ht="30" x14ac:dyDescent="0.25">
      <c r="A12" s="34" t="s">
        <v>73</v>
      </c>
      <c r="B12" s="3" t="s">
        <v>104</v>
      </c>
      <c r="C12" s="3" t="s">
        <v>34</v>
      </c>
      <c r="D12" s="3" t="s">
        <v>103</v>
      </c>
      <c r="E12" s="21" t="s">
        <v>192</v>
      </c>
      <c r="F12" s="3" t="s">
        <v>273</v>
      </c>
      <c r="G12" s="3" t="s">
        <v>223</v>
      </c>
      <c r="H12" s="3" t="s">
        <v>295</v>
      </c>
      <c r="I12" s="3">
        <v>4</v>
      </c>
      <c r="J12" s="3">
        <v>1</v>
      </c>
      <c r="K12" s="3" t="s">
        <v>21</v>
      </c>
      <c r="L12" s="3">
        <v>1</v>
      </c>
      <c r="M12" s="13">
        <v>1</v>
      </c>
      <c r="N12" s="71" t="s">
        <v>21</v>
      </c>
      <c r="O12" s="13">
        <v>40</v>
      </c>
      <c r="P12" s="13">
        <v>40</v>
      </c>
      <c r="Q12" s="13">
        <v>75</v>
      </c>
      <c r="R12" s="13">
        <v>24</v>
      </c>
      <c r="S12" s="3" t="s">
        <v>296</v>
      </c>
      <c r="T12" s="13">
        <v>350</v>
      </c>
      <c r="U12" s="167"/>
    </row>
    <row r="13" spans="1:21" s="33" customFormat="1" ht="30" x14ac:dyDescent="0.25">
      <c r="A13" s="34" t="s">
        <v>74</v>
      </c>
      <c r="B13" s="60" t="s">
        <v>288</v>
      </c>
      <c r="C13" s="32" t="s">
        <v>108</v>
      </c>
      <c r="D13" s="2" t="s">
        <v>176</v>
      </c>
      <c r="E13" s="21" t="s">
        <v>192</v>
      </c>
      <c r="F13" s="2" t="s">
        <v>306</v>
      </c>
      <c r="G13" s="2" t="s">
        <v>223</v>
      </c>
      <c r="H13" s="177">
        <v>42857</v>
      </c>
      <c r="I13" s="2">
        <v>3</v>
      </c>
      <c r="J13" s="2" t="s">
        <v>21</v>
      </c>
      <c r="K13" s="2" t="s">
        <v>21</v>
      </c>
      <c r="L13" s="2" t="s">
        <v>21</v>
      </c>
      <c r="M13" s="2">
        <v>0</v>
      </c>
      <c r="N13" s="71" t="s">
        <v>21</v>
      </c>
      <c r="O13" s="2">
        <v>0</v>
      </c>
      <c r="P13" s="2">
        <v>0</v>
      </c>
      <c r="Q13" s="2">
        <v>0</v>
      </c>
      <c r="R13" s="2">
        <v>20</v>
      </c>
      <c r="S13" s="177">
        <v>42997</v>
      </c>
      <c r="T13" s="2">
        <v>300</v>
      </c>
      <c r="U13" s="168"/>
    </row>
    <row r="14" spans="1:21" s="29" customFormat="1" x14ac:dyDescent="0.25">
      <c r="A14" s="35"/>
      <c r="S14" s="169"/>
      <c r="T14" s="170"/>
    </row>
    <row r="15" spans="1:21" s="29" customFormat="1" x14ac:dyDescent="0.25">
      <c r="A15" s="35"/>
    </row>
    <row r="16" spans="1:21" s="29" customFormat="1" x14ac:dyDescent="0.25">
      <c r="A16" s="35"/>
    </row>
    <row r="17" spans="1:1" s="29" customFormat="1" x14ac:dyDescent="0.25">
      <c r="A17" s="35"/>
    </row>
  </sheetData>
  <mergeCells count="18">
    <mergeCell ref="U4:U6"/>
    <mergeCell ref="U7:U13"/>
    <mergeCell ref="A1:R1"/>
    <mergeCell ref="G4:G6"/>
    <mergeCell ref="C4:C6"/>
    <mergeCell ref="D4:D6"/>
    <mergeCell ref="E4:E6"/>
    <mergeCell ref="F4:F6"/>
    <mergeCell ref="I5:J5"/>
    <mergeCell ref="O4:R5"/>
    <mergeCell ref="A3:J3"/>
    <mergeCell ref="A4:A6"/>
    <mergeCell ref="B4:B6"/>
    <mergeCell ref="H4:H6"/>
    <mergeCell ref="S4:S6"/>
    <mergeCell ref="T4:T6"/>
    <mergeCell ref="I4:N4"/>
    <mergeCell ref="L5:N5"/>
  </mergeCells>
  <phoneticPr fontId="5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0"/>
  <sheetViews>
    <sheetView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42" sqref="K42:K44"/>
    </sheetView>
  </sheetViews>
  <sheetFormatPr defaultRowHeight="15" x14ac:dyDescent="0.25"/>
  <cols>
    <col min="1" max="1" width="3" bestFit="1" customWidth="1"/>
    <col min="2" max="2" width="14.7109375" style="64" customWidth="1"/>
    <col min="3" max="3" width="15.140625" customWidth="1"/>
    <col min="4" max="4" width="11.85546875" customWidth="1"/>
    <col min="5" max="5" width="9.85546875" customWidth="1"/>
    <col min="6" max="6" width="11" customWidth="1"/>
    <col min="7" max="7" width="12.140625" customWidth="1"/>
    <col min="8" max="8" width="11.42578125" customWidth="1"/>
    <col min="11" max="11" width="10.42578125" customWidth="1"/>
    <col min="14" max="14" width="4.42578125" bestFit="1" customWidth="1"/>
    <col min="15" max="15" width="3.42578125" bestFit="1" customWidth="1"/>
    <col min="16" max="16" width="4.42578125" bestFit="1" customWidth="1"/>
    <col min="17" max="17" width="7.28515625" customWidth="1"/>
    <col min="18" max="18" width="9.28515625" customWidth="1"/>
    <col min="19" max="19" width="8.28515625" bestFit="1" customWidth="1"/>
    <col min="20" max="20" width="12.42578125" customWidth="1"/>
    <col min="22" max="22" width="7.42578125" customWidth="1"/>
    <col min="23" max="24" width="6.85546875" customWidth="1"/>
  </cols>
  <sheetData>
    <row r="1" spans="1:25" x14ac:dyDescent="0.25">
      <c r="A1" s="142" t="s">
        <v>180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6"/>
      <c r="P1" s="6"/>
      <c r="Q1" s="6"/>
      <c r="R1" s="6"/>
      <c r="S1" s="6"/>
      <c r="T1" s="6"/>
      <c r="U1" s="6"/>
      <c r="V1" s="4"/>
      <c r="W1" s="4"/>
      <c r="X1" s="4"/>
    </row>
    <row r="2" spans="1:25" s="48" customFormat="1" ht="14.45" customHeight="1" x14ac:dyDescent="0.25">
      <c r="A2" s="51"/>
      <c r="B2" s="143" t="s">
        <v>178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51"/>
      <c r="N2" s="51"/>
      <c r="O2" s="51"/>
      <c r="P2" s="51"/>
      <c r="Q2" s="51"/>
      <c r="R2" s="51"/>
      <c r="S2" s="51"/>
      <c r="T2" s="51"/>
      <c r="U2" s="51"/>
      <c r="V2" s="39"/>
      <c r="W2" s="39"/>
      <c r="X2" s="39"/>
    </row>
    <row r="3" spans="1:25" s="48" customFormat="1" ht="14.45" customHeight="1" x14ac:dyDescent="0.25">
      <c r="A3" s="91" t="s">
        <v>67</v>
      </c>
      <c r="B3" s="144" t="s">
        <v>80</v>
      </c>
      <c r="C3" s="91" t="s">
        <v>18</v>
      </c>
      <c r="D3" s="91" t="s">
        <v>19</v>
      </c>
      <c r="E3" s="91" t="s">
        <v>149</v>
      </c>
      <c r="F3" s="91" t="s">
        <v>0</v>
      </c>
      <c r="G3" s="91" t="s">
        <v>2</v>
      </c>
      <c r="H3" s="81" t="s">
        <v>3</v>
      </c>
      <c r="I3" s="92" t="s">
        <v>86</v>
      </c>
      <c r="J3" s="93"/>
      <c r="K3" s="93"/>
      <c r="L3" s="93"/>
      <c r="M3" s="94"/>
      <c r="N3" s="88" t="s">
        <v>13</v>
      </c>
      <c r="O3" s="89"/>
      <c r="P3" s="89"/>
      <c r="Q3" s="89"/>
      <c r="R3" s="89"/>
      <c r="S3" s="90"/>
      <c r="T3" s="81" t="s">
        <v>17</v>
      </c>
      <c r="U3" s="92" t="s">
        <v>20</v>
      </c>
      <c r="V3" s="172" t="s">
        <v>147</v>
      </c>
      <c r="W3" s="172" t="s">
        <v>88</v>
      </c>
      <c r="X3" s="172" t="s">
        <v>299</v>
      </c>
    </row>
    <row r="4" spans="1:25" s="48" customFormat="1" ht="27" customHeight="1" x14ac:dyDescent="0.25">
      <c r="A4" s="91"/>
      <c r="B4" s="145"/>
      <c r="C4" s="91"/>
      <c r="D4" s="91"/>
      <c r="E4" s="91"/>
      <c r="F4" s="91"/>
      <c r="G4" s="91"/>
      <c r="H4" s="82"/>
      <c r="I4" s="91" t="s">
        <v>5</v>
      </c>
      <c r="J4" s="91"/>
      <c r="K4" s="81" t="s">
        <v>7</v>
      </c>
      <c r="L4" s="91" t="s">
        <v>89</v>
      </c>
      <c r="M4" s="91"/>
      <c r="N4" s="102"/>
      <c r="O4" s="103"/>
      <c r="P4" s="103"/>
      <c r="Q4" s="103"/>
      <c r="R4" s="103"/>
      <c r="S4" s="104"/>
      <c r="T4" s="82"/>
      <c r="U4" s="92"/>
      <c r="V4" s="173"/>
      <c r="W4" s="173"/>
      <c r="X4" s="173"/>
    </row>
    <row r="5" spans="1:25" s="48" customFormat="1" ht="30" x14ac:dyDescent="0.25">
      <c r="A5" s="91"/>
      <c r="B5" s="146"/>
      <c r="C5" s="91"/>
      <c r="D5" s="91"/>
      <c r="E5" s="91"/>
      <c r="F5" s="91"/>
      <c r="G5" s="91"/>
      <c r="H5" s="83"/>
      <c r="I5" s="30" t="s">
        <v>87</v>
      </c>
      <c r="J5" s="30" t="s">
        <v>6</v>
      </c>
      <c r="K5" s="83"/>
      <c r="L5" s="30" t="s">
        <v>11</v>
      </c>
      <c r="M5" s="30" t="s">
        <v>12</v>
      </c>
      <c r="N5" s="30" t="s">
        <v>14</v>
      </c>
      <c r="O5" s="30" t="s">
        <v>15</v>
      </c>
      <c r="P5" s="30" t="s">
        <v>16</v>
      </c>
      <c r="Q5" s="30" t="s">
        <v>150</v>
      </c>
      <c r="R5" s="30" t="s">
        <v>157</v>
      </c>
      <c r="S5" s="30" t="s">
        <v>64</v>
      </c>
      <c r="T5" s="83"/>
      <c r="U5" s="92"/>
      <c r="V5" s="174"/>
      <c r="W5" s="174"/>
      <c r="X5" s="174"/>
    </row>
    <row r="6" spans="1:25" ht="18.600000000000001" customHeight="1" x14ac:dyDescent="0.25">
      <c r="A6" s="129">
        <v>1</v>
      </c>
      <c r="B6" s="137" t="s">
        <v>151</v>
      </c>
      <c r="C6" s="129" t="s">
        <v>113</v>
      </c>
      <c r="D6" s="129" t="s">
        <v>152</v>
      </c>
      <c r="E6" s="22" t="s">
        <v>147</v>
      </c>
      <c r="F6" s="129" t="s">
        <v>316</v>
      </c>
      <c r="G6" s="129" t="s">
        <v>223</v>
      </c>
      <c r="H6" s="133">
        <v>42857</v>
      </c>
      <c r="I6" s="129" t="s">
        <v>219</v>
      </c>
      <c r="J6" s="129" t="s">
        <v>219</v>
      </c>
      <c r="K6" s="129" t="s">
        <v>219</v>
      </c>
      <c r="L6" s="129" t="s">
        <v>22</v>
      </c>
      <c r="M6" s="129" t="s">
        <v>219</v>
      </c>
      <c r="N6" s="129">
        <v>154</v>
      </c>
      <c r="O6" s="129">
        <v>40</v>
      </c>
      <c r="P6" s="129">
        <v>60</v>
      </c>
      <c r="Q6" s="155">
        <v>40</v>
      </c>
      <c r="R6" s="155">
        <v>0</v>
      </c>
      <c r="S6" s="155">
        <v>0</v>
      </c>
      <c r="T6" s="133">
        <v>43007</v>
      </c>
      <c r="U6" s="22">
        <v>650</v>
      </c>
      <c r="V6" s="171">
        <f>AVERAGE(U6,U9,U12,U15,U18,U21,U24,U27,U30,U33,U36,U39,U42)</f>
        <v>590</v>
      </c>
      <c r="W6" s="171">
        <f>AVERAGE(U7,U10,U13,U16,U19,U22,U25,U28,U31,U34,U37,U40,U43)</f>
        <v>565.38461538461536</v>
      </c>
      <c r="X6" s="171">
        <f>AVERAGE(U8,U11,U14,U17,U20,U23,U26,U29,U32,U35,U38,U41,U44)</f>
        <v>583.07692307692309</v>
      </c>
      <c r="Y6" s="29"/>
    </row>
    <row r="7" spans="1:25" ht="19.899999999999999" customHeight="1" x14ac:dyDescent="0.25">
      <c r="A7" s="130"/>
      <c r="B7" s="138"/>
      <c r="C7" s="130"/>
      <c r="D7" s="130"/>
      <c r="E7" s="22" t="s">
        <v>298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54"/>
      <c r="S7" s="156"/>
      <c r="T7" s="130"/>
      <c r="U7" s="22">
        <v>650</v>
      </c>
      <c r="V7" s="171"/>
      <c r="W7" s="171"/>
      <c r="X7" s="171"/>
      <c r="Y7" s="29"/>
    </row>
    <row r="8" spans="1:25" ht="19.899999999999999" customHeight="1" x14ac:dyDescent="0.25">
      <c r="A8" s="131"/>
      <c r="B8" s="139"/>
      <c r="C8" s="131"/>
      <c r="D8" s="131"/>
      <c r="E8" s="22" t="s">
        <v>299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22">
        <v>650</v>
      </c>
      <c r="V8" s="171"/>
      <c r="W8" s="171"/>
      <c r="X8" s="171"/>
      <c r="Y8" s="29"/>
    </row>
    <row r="9" spans="1:25" x14ac:dyDescent="0.25">
      <c r="A9" s="129">
        <v>2</v>
      </c>
      <c r="B9" s="137" t="s">
        <v>153</v>
      </c>
      <c r="C9" s="129" t="s">
        <v>94</v>
      </c>
      <c r="D9" s="129" t="s">
        <v>154</v>
      </c>
      <c r="E9" s="22" t="s">
        <v>147</v>
      </c>
      <c r="F9" s="129" t="s">
        <v>241</v>
      </c>
      <c r="G9" s="129" t="s">
        <v>218</v>
      </c>
      <c r="H9" s="133">
        <v>42863</v>
      </c>
      <c r="I9" s="129" t="s">
        <v>22</v>
      </c>
      <c r="J9" s="129" t="s">
        <v>22</v>
      </c>
      <c r="K9" s="129" t="s">
        <v>219</v>
      </c>
      <c r="L9" s="129" t="s">
        <v>22</v>
      </c>
      <c r="M9" s="129" t="s">
        <v>219</v>
      </c>
      <c r="N9" s="129">
        <v>157</v>
      </c>
      <c r="O9" s="129">
        <v>50</v>
      </c>
      <c r="P9" s="129">
        <v>125</v>
      </c>
      <c r="Q9" s="155">
        <v>30</v>
      </c>
      <c r="R9" s="129">
        <v>0</v>
      </c>
      <c r="S9" s="129">
        <v>0</v>
      </c>
      <c r="T9" s="133">
        <v>43024</v>
      </c>
      <c r="U9" s="22">
        <v>810</v>
      </c>
      <c r="V9" s="171"/>
      <c r="W9" s="171"/>
      <c r="X9" s="171"/>
      <c r="Y9" s="29"/>
    </row>
    <row r="10" spans="1:25" x14ac:dyDescent="0.25">
      <c r="A10" s="130"/>
      <c r="B10" s="138"/>
      <c r="C10" s="130"/>
      <c r="D10" s="130"/>
      <c r="E10" s="22" t="s">
        <v>298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22">
        <v>650</v>
      </c>
      <c r="V10" s="171"/>
      <c r="W10" s="171"/>
      <c r="X10" s="171"/>
      <c r="Y10" s="29"/>
    </row>
    <row r="11" spans="1:25" ht="24" customHeight="1" x14ac:dyDescent="0.25">
      <c r="A11" s="131"/>
      <c r="B11" s="139"/>
      <c r="C11" s="131"/>
      <c r="D11" s="131"/>
      <c r="E11" s="22" t="s">
        <v>299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22">
        <v>760</v>
      </c>
      <c r="V11" s="171"/>
      <c r="W11" s="171"/>
      <c r="X11" s="171"/>
      <c r="Y11" s="29"/>
    </row>
    <row r="12" spans="1:25" ht="18" customHeight="1" x14ac:dyDescent="0.25">
      <c r="A12" s="129">
        <v>3</v>
      </c>
      <c r="B12" s="140" t="s">
        <v>310</v>
      </c>
      <c r="C12" s="129" t="s">
        <v>115</v>
      </c>
      <c r="D12" s="129" t="s">
        <v>309</v>
      </c>
      <c r="E12" s="22" t="s">
        <v>147</v>
      </c>
      <c r="F12" s="129" t="s">
        <v>293</v>
      </c>
      <c r="G12" s="129" t="s">
        <v>315</v>
      </c>
      <c r="H12" s="133">
        <v>42869</v>
      </c>
      <c r="I12" s="129" t="s">
        <v>219</v>
      </c>
      <c r="J12" s="129" t="s">
        <v>22</v>
      </c>
      <c r="K12" s="129" t="s">
        <v>219</v>
      </c>
      <c r="L12" s="129" t="s">
        <v>22</v>
      </c>
      <c r="M12" s="129" t="s">
        <v>219</v>
      </c>
      <c r="N12" s="129">
        <v>80</v>
      </c>
      <c r="O12" s="129">
        <v>60</v>
      </c>
      <c r="P12" s="129">
        <v>60</v>
      </c>
      <c r="Q12" s="129">
        <v>20</v>
      </c>
      <c r="R12" s="129">
        <v>0</v>
      </c>
      <c r="S12" s="129">
        <v>0</v>
      </c>
      <c r="T12" s="133">
        <v>43031</v>
      </c>
      <c r="U12" s="22">
        <v>500</v>
      </c>
      <c r="V12" s="171"/>
      <c r="W12" s="171"/>
      <c r="X12" s="171"/>
      <c r="Y12" s="29"/>
    </row>
    <row r="13" spans="1:25" ht="21.6" customHeight="1" x14ac:dyDescent="0.25">
      <c r="A13" s="130"/>
      <c r="B13" s="141"/>
      <c r="C13" s="130"/>
      <c r="D13" s="130"/>
      <c r="E13" s="22" t="s">
        <v>298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22">
        <v>500</v>
      </c>
      <c r="V13" s="171"/>
      <c r="W13" s="171"/>
      <c r="X13" s="171"/>
      <c r="Y13" s="29"/>
    </row>
    <row r="14" spans="1:25" ht="21.6" customHeight="1" x14ac:dyDescent="0.25">
      <c r="A14" s="131"/>
      <c r="B14" s="139"/>
      <c r="C14" s="131"/>
      <c r="D14" s="131"/>
      <c r="E14" s="22" t="s">
        <v>299</v>
      </c>
      <c r="F14" s="131"/>
      <c r="G14" s="131"/>
      <c r="H14" s="131"/>
      <c r="I14" s="132"/>
      <c r="J14" s="132"/>
      <c r="K14" s="132"/>
      <c r="L14" s="131"/>
      <c r="M14" s="131"/>
      <c r="N14" s="131"/>
      <c r="O14" s="131"/>
      <c r="P14" s="131"/>
      <c r="Q14" s="131"/>
      <c r="R14" s="131"/>
      <c r="S14" s="131"/>
      <c r="T14" s="131"/>
      <c r="U14" s="22">
        <v>500</v>
      </c>
      <c r="V14" s="171"/>
      <c r="W14" s="171"/>
      <c r="X14" s="171"/>
      <c r="Y14" s="29"/>
    </row>
    <row r="15" spans="1:25" ht="15.75" customHeight="1" x14ac:dyDescent="0.25">
      <c r="A15" s="129">
        <v>4</v>
      </c>
      <c r="B15" s="140" t="s">
        <v>156</v>
      </c>
      <c r="C15" s="129" t="s">
        <v>118</v>
      </c>
      <c r="D15" s="129" t="s">
        <v>119</v>
      </c>
      <c r="E15" s="22" t="s">
        <v>147</v>
      </c>
      <c r="F15" s="129" t="s">
        <v>241</v>
      </c>
      <c r="G15" s="129" t="s">
        <v>223</v>
      </c>
      <c r="H15" s="133">
        <v>42866</v>
      </c>
      <c r="I15" s="129" t="s">
        <v>219</v>
      </c>
      <c r="J15" s="129" t="s">
        <v>22</v>
      </c>
      <c r="K15" s="129" t="s">
        <v>219</v>
      </c>
      <c r="L15" s="129" t="s">
        <v>219</v>
      </c>
      <c r="M15" s="129" t="s">
        <v>219</v>
      </c>
      <c r="N15" s="129">
        <v>92</v>
      </c>
      <c r="O15" s="129">
        <v>78</v>
      </c>
      <c r="P15" s="129">
        <v>100</v>
      </c>
      <c r="Q15" s="129">
        <v>0</v>
      </c>
      <c r="R15" s="129">
        <v>40</v>
      </c>
      <c r="S15" s="129" t="s">
        <v>219</v>
      </c>
      <c r="T15" s="129" t="s">
        <v>297</v>
      </c>
      <c r="U15" s="22">
        <v>800</v>
      </c>
      <c r="V15" s="171"/>
      <c r="W15" s="171"/>
      <c r="X15" s="171"/>
      <c r="Y15" s="29"/>
    </row>
    <row r="16" spans="1:25" ht="20.25" customHeight="1" x14ac:dyDescent="0.25">
      <c r="A16" s="130"/>
      <c r="B16" s="141"/>
      <c r="C16" s="130"/>
      <c r="D16" s="130"/>
      <c r="E16" s="22" t="s">
        <v>298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22">
        <v>800</v>
      </c>
      <c r="V16" s="171"/>
      <c r="W16" s="171"/>
      <c r="X16" s="171"/>
      <c r="Y16" s="29"/>
    </row>
    <row r="17" spans="1:25" ht="17.25" customHeight="1" x14ac:dyDescent="0.25">
      <c r="A17" s="131"/>
      <c r="B17" s="139"/>
      <c r="C17" s="131"/>
      <c r="D17" s="131"/>
      <c r="E17" s="22" t="s">
        <v>299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23">
        <v>800</v>
      </c>
      <c r="V17" s="171"/>
      <c r="W17" s="171"/>
      <c r="X17" s="171"/>
      <c r="Y17" s="29"/>
    </row>
    <row r="18" spans="1:25" ht="15" customHeight="1" x14ac:dyDescent="0.25">
      <c r="A18" s="129">
        <v>5</v>
      </c>
      <c r="B18" s="137" t="s">
        <v>311</v>
      </c>
      <c r="C18" s="129" t="s">
        <v>312</v>
      </c>
      <c r="D18" s="129" t="s">
        <v>116</v>
      </c>
      <c r="E18" s="22" t="s">
        <v>147</v>
      </c>
      <c r="F18" s="129" t="s">
        <v>313</v>
      </c>
      <c r="G18" s="129" t="s">
        <v>223</v>
      </c>
      <c r="H18" s="133">
        <v>42860</v>
      </c>
      <c r="I18" s="129" t="s">
        <v>22</v>
      </c>
      <c r="J18" s="129" t="s">
        <v>219</v>
      </c>
      <c r="K18" s="129" t="s">
        <v>219</v>
      </c>
      <c r="L18" s="129" t="s">
        <v>22</v>
      </c>
      <c r="M18" s="129" t="s">
        <v>219</v>
      </c>
      <c r="N18" s="129">
        <v>280</v>
      </c>
      <c r="O18" s="129">
        <v>80</v>
      </c>
      <c r="P18" s="129">
        <v>140</v>
      </c>
      <c r="Q18" s="129">
        <v>30</v>
      </c>
      <c r="R18" s="129">
        <v>0</v>
      </c>
      <c r="S18" s="129">
        <v>0</v>
      </c>
      <c r="T18" s="129" t="s">
        <v>314</v>
      </c>
      <c r="U18" s="23">
        <v>430</v>
      </c>
      <c r="V18" s="171"/>
      <c r="W18" s="171"/>
      <c r="X18" s="171"/>
      <c r="Y18" s="29"/>
    </row>
    <row r="19" spans="1:25" ht="21.75" customHeight="1" x14ac:dyDescent="0.25">
      <c r="A19" s="130"/>
      <c r="B19" s="138"/>
      <c r="C19" s="130"/>
      <c r="D19" s="130"/>
      <c r="E19" s="22" t="s">
        <v>298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23">
        <v>390</v>
      </c>
      <c r="V19" s="171"/>
      <c r="W19" s="171"/>
      <c r="X19" s="171"/>
      <c r="Y19" s="29"/>
    </row>
    <row r="20" spans="1:25" ht="18.75" customHeight="1" x14ac:dyDescent="0.25">
      <c r="A20" s="131"/>
      <c r="B20" s="139"/>
      <c r="C20" s="131"/>
      <c r="D20" s="131"/>
      <c r="E20" s="22" t="s">
        <v>299</v>
      </c>
      <c r="F20" s="131"/>
      <c r="G20" s="131"/>
      <c r="H20" s="131"/>
      <c r="I20" s="132"/>
      <c r="J20" s="132"/>
      <c r="K20" s="132"/>
      <c r="L20" s="131"/>
      <c r="M20" s="131"/>
      <c r="N20" s="131"/>
      <c r="O20" s="131"/>
      <c r="P20" s="131"/>
      <c r="Q20" s="131"/>
      <c r="R20" s="131"/>
      <c r="S20" s="131"/>
      <c r="T20" s="131"/>
      <c r="U20" s="22">
        <v>400</v>
      </c>
      <c r="V20" s="171"/>
      <c r="W20" s="171"/>
      <c r="X20" s="171"/>
      <c r="Y20" s="29"/>
    </row>
    <row r="21" spans="1:25" ht="14.45" customHeight="1" x14ac:dyDescent="0.25">
      <c r="A21" s="129">
        <v>6</v>
      </c>
      <c r="B21" s="137" t="s">
        <v>301</v>
      </c>
      <c r="C21" s="129" t="s">
        <v>160</v>
      </c>
      <c r="D21" s="129" t="s">
        <v>175</v>
      </c>
      <c r="E21" s="22" t="s">
        <v>147</v>
      </c>
      <c r="F21" s="129" t="s">
        <v>241</v>
      </c>
      <c r="G21" s="129" t="s">
        <v>223</v>
      </c>
      <c r="H21" s="133">
        <v>42860</v>
      </c>
      <c r="I21" s="129" t="s">
        <v>22</v>
      </c>
      <c r="J21" s="129" t="s">
        <v>219</v>
      </c>
      <c r="K21" s="129" t="s">
        <v>219</v>
      </c>
      <c r="L21" s="129" t="s">
        <v>219</v>
      </c>
      <c r="M21" s="129" t="s">
        <v>219</v>
      </c>
      <c r="N21" s="129">
        <v>161</v>
      </c>
      <c r="O21" s="129">
        <v>56</v>
      </c>
      <c r="P21" s="129">
        <v>190</v>
      </c>
      <c r="Q21" s="129">
        <v>20</v>
      </c>
      <c r="R21" s="129">
        <v>0</v>
      </c>
      <c r="S21" s="129">
        <v>0</v>
      </c>
      <c r="T21" s="133">
        <v>43008</v>
      </c>
      <c r="U21" s="23">
        <v>450</v>
      </c>
      <c r="V21" s="171"/>
      <c r="W21" s="171"/>
      <c r="X21" s="171"/>
      <c r="Y21" s="29"/>
    </row>
    <row r="22" spans="1:25" x14ac:dyDescent="0.25">
      <c r="A22" s="130"/>
      <c r="B22" s="138"/>
      <c r="C22" s="130"/>
      <c r="D22" s="130"/>
      <c r="E22" s="52" t="s">
        <v>88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23">
        <v>450</v>
      </c>
      <c r="V22" s="171"/>
      <c r="W22" s="171"/>
      <c r="X22" s="171"/>
      <c r="Y22" s="29"/>
    </row>
    <row r="23" spans="1:25" ht="17.25" customHeight="1" x14ac:dyDescent="0.25">
      <c r="A23" s="131"/>
      <c r="B23" s="139"/>
      <c r="C23" s="131"/>
      <c r="D23" s="131"/>
      <c r="E23" s="27" t="s">
        <v>299</v>
      </c>
      <c r="F23" s="131"/>
      <c r="G23" s="131"/>
      <c r="H23" s="131"/>
      <c r="I23" s="132"/>
      <c r="J23" s="132"/>
      <c r="K23" s="132"/>
      <c r="L23" s="131"/>
      <c r="M23" s="131"/>
      <c r="N23" s="131"/>
      <c r="O23" s="131"/>
      <c r="P23" s="131"/>
      <c r="Q23" s="131"/>
      <c r="R23" s="131"/>
      <c r="S23" s="131"/>
      <c r="T23" s="131"/>
      <c r="U23" s="22">
        <v>450</v>
      </c>
      <c r="V23" s="171"/>
      <c r="W23" s="171"/>
      <c r="X23" s="171"/>
      <c r="Y23" s="29"/>
    </row>
    <row r="24" spans="1:25" ht="20.45" customHeight="1" x14ac:dyDescent="0.25">
      <c r="A24" s="129">
        <v>7</v>
      </c>
      <c r="B24" s="137" t="s">
        <v>162</v>
      </c>
      <c r="C24" s="129" t="s">
        <v>96</v>
      </c>
      <c r="D24" s="129" t="s">
        <v>163</v>
      </c>
      <c r="E24" s="22" t="s">
        <v>147</v>
      </c>
      <c r="F24" s="129" t="s">
        <v>241</v>
      </c>
      <c r="G24" s="129" t="s">
        <v>223</v>
      </c>
      <c r="H24" s="133">
        <v>42850</v>
      </c>
      <c r="I24" s="129" t="s">
        <v>219</v>
      </c>
      <c r="J24" s="129" t="s">
        <v>300</v>
      </c>
      <c r="K24" s="129" t="s">
        <v>219</v>
      </c>
      <c r="L24" s="129" t="s">
        <v>22</v>
      </c>
      <c r="M24" s="129" t="s">
        <v>219</v>
      </c>
      <c r="N24" s="129">
        <v>247</v>
      </c>
      <c r="O24" s="129">
        <v>45</v>
      </c>
      <c r="P24" s="129">
        <v>90</v>
      </c>
      <c r="Q24" s="129">
        <v>30</v>
      </c>
      <c r="R24" s="129">
        <v>0</v>
      </c>
      <c r="S24" s="129">
        <v>0</v>
      </c>
      <c r="T24" s="133">
        <v>43015</v>
      </c>
      <c r="U24" s="22">
        <v>550</v>
      </c>
      <c r="V24" s="171"/>
      <c r="W24" s="171"/>
      <c r="X24" s="171"/>
      <c r="Y24" s="29"/>
    </row>
    <row r="25" spans="1:25" ht="19.149999999999999" customHeight="1" x14ac:dyDescent="0.25">
      <c r="A25" s="130"/>
      <c r="B25" s="138"/>
      <c r="C25" s="130"/>
      <c r="D25" s="130"/>
      <c r="E25" s="22" t="s">
        <v>159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22">
        <v>550</v>
      </c>
      <c r="V25" s="171"/>
      <c r="W25" s="171"/>
      <c r="X25" s="171"/>
      <c r="Y25" s="29"/>
    </row>
    <row r="26" spans="1:25" ht="19.149999999999999" customHeight="1" x14ac:dyDescent="0.25">
      <c r="A26" s="131"/>
      <c r="B26" s="139"/>
      <c r="C26" s="131"/>
      <c r="D26" s="131"/>
      <c r="E26" s="22" t="s">
        <v>299</v>
      </c>
      <c r="F26" s="131"/>
      <c r="G26" s="131"/>
      <c r="H26" s="131"/>
      <c r="I26" s="132"/>
      <c r="J26" s="132"/>
      <c r="K26" s="132"/>
      <c r="L26" s="131"/>
      <c r="M26" s="131"/>
      <c r="N26" s="131"/>
      <c r="O26" s="131"/>
      <c r="P26" s="131"/>
      <c r="Q26" s="131"/>
      <c r="R26" s="131"/>
      <c r="S26" s="131"/>
      <c r="T26" s="131"/>
      <c r="U26" s="22">
        <v>550</v>
      </c>
      <c r="V26" s="171"/>
      <c r="W26" s="171"/>
      <c r="X26" s="171"/>
      <c r="Y26" s="29"/>
    </row>
    <row r="27" spans="1:25" ht="21.6" customHeight="1" x14ac:dyDescent="0.25">
      <c r="A27" s="129">
        <v>8</v>
      </c>
      <c r="B27" s="137" t="s">
        <v>302</v>
      </c>
      <c r="C27" s="129" t="s">
        <v>123</v>
      </c>
      <c r="D27" s="129" t="s">
        <v>124</v>
      </c>
      <c r="E27" s="22" t="s">
        <v>147</v>
      </c>
      <c r="F27" s="129" t="s">
        <v>241</v>
      </c>
      <c r="G27" s="129" t="s">
        <v>223</v>
      </c>
      <c r="H27" s="133">
        <v>42857</v>
      </c>
      <c r="I27" s="129" t="s">
        <v>22</v>
      </c>
      <c r="J27" s="129" t="s">
        <v>22</v>
      </c>
      <c r="K27" s="129" t="s">
        <v>219</v>
      </c>
      <c r="L27" s="129" t="s">
        <v>22</v>
      </c>
      <c r="M27" s="129" t="s">
        <v>219</v>
      </c>
      <c r="N27" s="129">
        <v>192</v>
      </c>
      <c r="O27" s="129">
        <v>69</v>
      </c>
      <c r="P27" s="129">
        <v>0</v>
      </c>
      <c r="Q27" s="129">
        <v>30</v>
      </c>
      <c r="R27" s="129">
        <v>0</v>
      </c>
      <c r="S27" s="129">
        <v>0</v>
      </c>
      <c r="T27" s="133">
        <v>43024</v>
      </c>
      <c r="U27" s="22">
        <v>640</v>
      </c>
      <c r="V27" s="171"/>
      <c r="W27" s="171"/>
      <c r="X27" s="171"/>
      <c r="Y27" s="29"/>
    </row>
    <row r="28" spans="1:25" ht="19.899999999999999" customHeight="1" x14ac:dyDescent="0.25">
      <c r="A28" s="130"/>
      <c r="B28" s="138"/>
      <c r="C28" s="130"/>
      <c r="D28" s="130"/>
      <c r="E28" s="52" t="s">
        <v>88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22">
        <v>600</v>
      </c>
      <c r="V28" s="171"/>
      <c r="W28" s="171"/>
      <c r="X28" s="171"/>
      <c r="Y28" s="29"/>
    </row>
    <row r="29" spans="1:25" ht="19.899999999999999" customHeight="1" x14ac:dyDescent="0.25">
      <c r="A29" s="131"/>
      <c r="B29" s="139"/>
      <c r="C29" s="131"/>
      <c r="D29" s="131"/>
      <c r="E29" s="27" t="s">
        <v>299</v>
      </c>
      <c r="F29" s="131"/>
      <c r="G29" s="131"/>
      <c r="H29" s="131"/>
      <c r="I29" s="132"/>
      <c r="J29" s="132"/>
      <c r="K29" s="132"/>
      <c r="L29" s="131"/>
      <c r="M29" s="131"/>
      <c r="N29" s="131"/>
      <c r="O29" s="131"/>
      <c r="P29" s="131"/>
      <c r="Q29" s="131"/>
      <c r="R29" s="131"/>
      <c r="S29" s="131"/>
      <c r="T29" s="131"/>
      <c r="U29" s="22">
        <v>620</v>
      </c>
      <c r="V29" s="171"/>
      <c r="W29" s="171"/>
      <c r="X29" s="171"/>
      <c r="Y29" s="29"/>
    </row>
    <row r="30" spans="1:25" ht="18.600000000000001" customHeight="1" x14ac:dyDescent="0.25">
      <c r="A30" s="129">
        <v>9</v>
      </c>
      <c r="B30" s="147" t="s">
        <v>304</v>
      </c>
      <c r="C30" s="129" t="s">
        <v>30</v>
      </c>
      <c r="D30" s="129" t="s">
        <v>29</v>
      </c>
      <c r="E30" s="22" t="s">
        <v>147</v>
      </c>
      <c r="F30" s="129" t="s">
        <v>241</v>
      </c>
      <c r="G30" s="129" t="s">
        <v>223</v>
      </c>
      <c r="H30" s="133">
        <v>42872</v>
      </c>
      <c r="I30" s="129" t="s">
        <v>219</v>
      </c>
      <c r="J30" s="129" t="s">
        <v>22</v>
      </c>
      <c r="K30" s="129" t="s">
        <v>219</v>
      </c>
      <c r="L30" s="129" t="s">
        <v>22</v>
      </c>
      <c r="M30" s="129" t="s">
        <v>219</v>
      </c>
      <c r="N30" s="129">
        <v>250</v>
      </c>
      <c r="O30" s="129">
        <v>70</v>
      </c>
      <c r="P30" s="129">
        <v>110</v>
      </c>
      <c r="Q30" s="129">
        <v>0</v>
      </c>
      <c r="R30" s="129">
        <v>0</v>
      </c>
      <c r="S30" s="129">
        <v>0</v>
      </c>
      <c r="T30" s="133">
        <v>43054</v>
      </c>
      <c r="U30" s="22">
        <v>600</v>
      </c>
      <c r="V30" s="171"/>
      <c r="W30" s="171"/>
      <c r="X30" s="171"/>
      <c r="Y30" s="29"/>
    </row>
    <row r="31" spans="1:25" ht="21" customHeight="1" x14ac:dyDescent="0.25">
      <c r="A31" s="130"/>
      <c r="B31" s="148"/>
      <c r="C31" s="130"/>
      <c r="D31" s="130"/>
      <c r="E31" s="22" t="s">
        <v>88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54"/>
      <c r="S31" s="154"/>
      <c r="T31" s="130"/>
      <c r="U31" s="22">
        <v>500</v>
      </c>
      <c r="V31" s="171"/>
      <c r="W31" s="171"/>
      <c r="X31" s="171"/>
      <c r="Y31" s="29"/>
    </row>
    <row r="32" spans="1:25" ht="21" customHeight="1" x14ac:dyDescent="0.25">
      <c r="A32" s="131"/>
      <c r="B32" s="149"/>
      <c r="C32" s="131"/>
      <c r="D32" s="131"/>
      <c r="E32" s="22" t="s">
        <v>299</v>
      </c>
      <c r="F32" s="131"/>
      <c r="G32" s="131"/>
      <c r="H32" s="131"/>
      <c r="I32" s="132"/>
      <c r="J32" s="132"/>
      <c r="K32" s="132"/>
      <c r="L32" s="131"/>
      <c r="M32" s="131"/>
      <c r="N32" s="131"/>
      <c r="O32" s="131"/>
      <c r="P32" s="131"/>
      <c r="Q32" s="131"/>
      <c r="R32" s="131"/>
      <c r="S32" s="131"/>
      <c r="T32" s="131"/>
      <c r="U32" s="22">
        <v>600</v>
      </c>
      <c r="V32" s="171"/>
      <c r="W32" s="171"/>
      <c r="X32" s="171"/>
      <c r="Y32" s="29"/>
    </row>
    <row r="33" spans="1:92" x14ac:dyDescent="0.25">
      <c r="A33" s="129">
        <v>10</v>
      </c>
      <c r="B33" s="137" t="s">
        <v>166</v>
      </c>
      <c r="C33" s="129" t="s">
        <v>101</v>
      </c>
      <c r="D33" s="129" t="s">
        <v>167</v>
      </c>
      <c r="E33" s="22" t="s">
        <v>147</v>
      </c>
      <c r="F33" s="129" t="s">
        <v>241</v>
      </c>
      <c r="G33" s="129" t="s">
        <v>223</v>
      </c>
      <c r="H33" s="133">
        <v>42853</v>
      </c>
      <c r="I33" s="129" t="s">
        <v>219</v>
      </c>
      <c r="J33" s="129" t="s">
        <v>22</v>
      </c>
      <c r="K33" s="129">
        <v>1</v>
      </c>
      <c r="L33" s="129" t="s">
        <v>22</v>
      </c>
      <c r="M33" s="129" t="s">
        <v>219</v>
      </c>
      <c r="N33" s="129">
        <v>90</v>
      </c>
      <c r="O33" s="129">
        <v>50</v>
      </c>
      <c r="P33" s="129">
        <v>60</v>
      </c>
      <c r="Q33" s="129">
        <v>27</v>
      </c>
      <c r="R33" s="129">
        <v>0</v>
      </c>
      <c r="S33" s="129" t="s">
        <v>22</v>
      </c>
      <c r="T33" s="133">
        <v>43034</v>
      </c>
      <c r="U33" s="22">
        <v>560</v>
      </c>
      <c r="V33" s="171"/>
      <c r="W33" s="171"/>
      <c r="X33" s="171"/>
      <c r="Y33" s="29"/>
    </row>
    <row r="34" spans="1:92" x14ac:dyDescent="0.25">
      <c r="A34" s="130"/>
      <c r="B34" s="138"/>
      <c r="C34" s="130"/>
      <c r="D34" s="130"/>
      <c r="E34" s="22" t="s">
        <v>298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22">
        <v>560</v>
      </c>
      <c r="V34" s="171"/>
      <c r="W34" s="171"/>
      <c r="X34" s="171"/>
      <c r="Y34" s="29"/>
    </row>
    <row r="35" spans="1:92" ht="21.75" customHeight="1" x14ac:dyDescent="0.25">
      <c r="A35" s="131"/>
      <c r="B35" s="139"/>
      <c r="C35" s="131"/>
      <c r="D35" s="131"/>
      <c r="E35" s="22" t="s">
        <v>299</v>
      </c>
      <c r="F35" s="131"/>
      <c r="G35" s="131"/>
      <c r="H35" s="131"/>
      <c r="I35" s="132"/>
      <c r="J35" s="132"/>
      <c r="K35" s="132"/>
      <c r="L35" s="131"/>
      <c r="M35" s="131"/>
      <c r="N35" s="131"/>
      <c r="O35" s="131"/>
      <c r="P35" s="131"/>
      <c r="Q35" s="131"/>
      <c r="R35" s="131"/>
      <c r="S35" s="131"/>
      <c r="T35" s="131"/>
      <c r="U35" s="22">
        <v>550</v>
      </c>
      <c r="V35" s="171"/>
      <c r="W35" s="171"/>
      <c r="X35" s="171"/>
      <c r="Y35" s="29"/>
    </row>
    <row r="36" spans="1:92" s="75" customFormat="1" x14ac:dyDescent="0.25">
      <c r="A36" s="134">
        <v>11</v>
      </c>
      <c r="B36" s="150" t="s">
        <v>169</v>
      </c>
      <c r="C36" s="134" t="s">
        <v>34</v>
      </c>
      <c r="D36" s="134" t="s">
        <v>170</v>
      </c>
      <c r="E36" s="76" t="s">
        <v>147</v>
      </c>
      <c r="F36" s="134" t="s">
        <v>241</v>
      </c>
      <c r="G36" s="129" t="s">
        <v>223</v>
      </c>
      <c r="H36" s="153">
        <v>42845</v>
      </c>
      <c r="I36" s="134" t="s">
        <v>219</v>
      </c>
      <c r="J36" s="134" t="s">
        <v>219</v>
      </c>
      <c r="K36" s="134" t="s">
        <v>219</v>
      </c>
      <c r="L36" s="134" t="s">
        <v>22</v>
      </c>
      <c r="M36" s="134" t="s">
        <v>219</v>
      </c>
      <c r="N36" s="134">
        <v>100</v>
      </c>
      <c r="O36" s="134">
        <v>80</v>
      </c>
      <c r="P36" s="134">
        <v>100</v>
      </c>
      <c r="Q36" s="134">
        <v>20</v>
      </c>
      <c r="R36" s="134">
        <v>0</v>
      </c>
      <c r="S36" s="134">
        <v>0</v>
      </c>
      <c r="T36" s="153">
        <v>43028</v>
      </c>
      <c r="U36" s="22">
        <v>550</v>
      </c>
      <c r="V36" s="171"/>
      <c r="W36" s="171"/>
      <c r="X36" s="171"/>
      <c r="Y36" s="77"/>
    </row>
    <row r="37" spans="1:92" s="75" customFormat="1" x14ac:dyDescent="0.25">
      <c r="A37" s="135"/>
      <c r="B37" s="151"/>
      <c r="C37" s="135"/>
      <c r="D37" s="135"/>
      <c r="E37" s="76" t="s">
        <v>298</v>
      </c>
      <c r="F37" s="135"/>
      <c r="G37" s="130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22">
        <v>550</v>
      </c>
      <c r="V37" s="171"/>
      <c r="W37" s="171"/>
      <c r="X37" s="171"/>
      <c r="Y37" s="77"/>
    </row>
    <row r="38" spans="1:92" s="75" customFormat="1" ht="21.75" customHeight="1" x14ac:dyDescent="0.25">
      <c r="A38" s="136"/>
      <c r="B38" s="152"/>
      <c r="C38" s="136"/>
      <c r="D38" s="136"/>
      <c r="E38" s="76" t="s">
        <v>299</v>
      </c>
      <c r="F38" s="136"/>
      <c r="G38" s="131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22">
        <v>550</v>
      </c>
      <c r="V38" s="171"/>
      <c r="W38" s="171"/>
      <c r="X38" s="171"/>
      <c r="Y38" s="77"/>
    </row>
    <row r="39" spans="1:92" ht="19.149999999999999" customHeight="1" x14ac:dyDescent="0.25">
      <c r="A39" s="129">
        <v>12</v>
      </c>
      <c r="B39" s="137" t="s">
        <v>171</v>
      </c>
      <c r="C39" s="129" t="s">
        <v>108</v>
      </c>
      <c r="D39" s="129" t="s">
        <v>172</v>
      </c>
      <c r="E39" s="22" t="s">
        <v>147</v>
      </c>
      <c r="F39" s="129" t="s">
        <v>308</v>
      </c>
      <c r="G39" s="129" t="s">
        <v>223</v>
      </c>
      <c r="H39" s="133">
        <v>42865</v>
      </c>
      <c r="I39" s="129" t="s">
        <v>219</v>
      </c>
      <c r="J39" s="129" t="s">
        <v>22</v>
      </c>
      <c r="K39" s="129" t="s">
        <v>219</v>
      </c>
      <c r="L39" s="129" t="s">
        <v>22</v>
      </c>
      <c r="M39" s="129" t="s">
        <v>219</v>
      </c>
      <c r="N39" s="129">
        <v>153</v>
      </c>
      <c r="O39" s="129">
        <v>42</v>
      </c>
      <c r="P39" s="129">
        <v>87</v>
      </c>
      <c r="Q39" s="129">
        <v>30</v>
      </c>
      <c r="R39" s="129">
        <v>0</v>
      </c>
      <c r="S39" s="129" t="s">
        <v>22</v>
      </c>
      <c r="T39" s="133">
        <v>43035</v>
      </c>
      <c r="U39" s="22">
        <v>580</v>
      </c>
      <c r="V39" s="171"/>
      <c r="W39" s="171"/>
      <c r="X39" s="171"/>
      <c r="Y39" s="29"/>
    </row>
    <row r="40" spans="1:92" ht="20.45" customHeight="1" x14ac:dyDescent="0.25">
      <c r="A40" s="130"/>
      <c r="B40" s="138"/>
      <c r="C40" s="130"/>
      <c r="D40" s="130"/>
      <c r="E40" s="22" t="s">
        <v>298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22">
        <v>600</v>
      </c>
      <c r="V40" s="171"/>
      <c r="W40" s="171"/>
      <c r="X40" s="171"/>
      <c r="Y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</row>
    <row r="41" spans="1:92" ht="20.45" customHeight="1" x14ac:dyDescent="0.25">
      <c r="A41" s="131"/>
      <c r="B41" s="139"/>
      <c r="C41" s="131"/>
      <c r="D41" s="131"/>
      <c r="E41" s="22" t="s">
        <v>299</v>
      </c>
      <c r="F41" s="131"/>
      <c r="G41" s="131"/>
      <c r="H41" s="131"/>
      <c r="I41" s="132"/>
      <c r="J41" s="132"/>
      <c r="K41" s="132"/>
      <c r="L41" s="131"/>
      <c r="M41" s="131"/>
      <c r="N41" s="131"/>
      <c r="O41" s="131"/>
      <c r="P41" s="131"/>
      <c r="Q41" s="131"/>
      <c r="R41" s="131"/>
      <c r="S41" s="131"/>
      <c r="T41" s="131"/>
      <c r="U41" s="22">
        <v>600</v>
      </c>
      <c r="V41" s="171"/>
      <c r="W41" s="171"/>
      <c r="X41" s="171"/>
      <c r="Y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</row>
    <row r="42" spans="1:92" ht="20.45" customHeight="1" x14ac:dyDescent="0.25">
      <c r="A42" s="129">
        <v>13</v>
      </c>
      <c r="B42" s="137" t="s">
        <v>173</v>
      </c>
      <c r="C42" s="129" t="s">
        <v>108</v>
      </c>
      <c r="D42" s="129" t="s">
        <v>174</v>
      </c>
      <c r="E42" s="22" t="s">
        <v>147</v>
      </c>
      <c r="F42" s="129" t="s">
        <v>241</v>
      </c>
      <c r="G42" s="129" t="s">
        <v>223</v>
      </c>
      <c r="H42" s="133">
        <v>42860</v>
      </c>
      <c r="I42" s="129" t="s">
        <v>219</v>
      </c>
      <c r="J42" s="129" t="s">
        <v>22</v>
      </c>
      <c r="K42" s="129">
        <v>2</v>
      </c>
      <c r="L42" s="129" t="s">
        <v>22</v>
      </c>
      <c r="M42" s="129" t="s">
        <v>219</v>
      </c>
      <c r="N42" s="129">
        <v>92</v>
      </c>
      <c r="O42" s="129">
        <v>60</v>
      </c>
      <c r="P42" s="129">
        <v>90</v>
      </c>
      <c r="Q42" s="129">
        <v>0</v>
      </c>
      <c r="R42" s="129">
        <v>20</v>
      </c>
      <c r="S42" s="129" t="s">
        <v>22</v>
      </c>
      <c r="T42" s="133">
        <v>43026</v>
      </c>
      <c r="U42" s="22">
        <v>550</v>
      </c>
      <c r="V42" s="171"/>
      <c r="W42" s="171"/>
      <c r="X42" s="171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</row>
    <row r="43" spans="1:92" ht="20.45" customHeight="1" x14ac:dyDescent="0.25">
      <c r="A43" s="130"/>
      <c r="B43" s="138"/>
      <c r="C43" s="130"/>
      <c r="D43" s="130"/>
      <c r="E43" s="62" t="s">
        <v>298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54"/>
      <c r="T43" s="130"/>
      <c r="U43" s="62">
        <v>550</v>
      </c>
      <c r="V43" s="171"/>
      <c r="W43" s="171"/>
      <c r="X43" s="171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</row>
    <row r="44" spans="1:92" s="61" customFormat="1" ht="20.45" customHeight="1" x14ac:dyDescent="0.25">
      <c r="A44" s="131"/>
      <c r="B44" s="139"/>
      <c r="C44" s="131"/>
      <c r="D44" s="131"/>
      <c r="E44" s="23" t="s">
        <v>299</v>
      </c>
      <c r="F44" s="131"/>
      <c r="G44" s="131"/>
      <c r="H44" s="131"/>
      <c r="I44" s="132"/>
      <c r="J44" s="132"/>
      <c r="K44" s="132"/>
      <c r="L44" s="131"/>
      <c r="M44" s="131"/>
      <c r="N44" s="131"/>
      <c r="O44" s="131"/>
      <c r="P44" s="131"/>
      <c r="Q44" s="131"/>
      <c r="R44" s="131"/>
      <c r="S44" s="131"/>
      <c r="T44" s="131"/>
      <c r="U44" s="23">
        <v>550</v>
      </c>
      <c r="V44" s="171"/>
      <c r="W44" s="171"/>
      <c r="X44" s="171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</row>
    <row r="45" spans="1:92" s="53" customFormat="1" ht="19.899999999999999" customHeight="1" x14ac:dyDescent="0.25">
      <c r="E45" s="8"/>
    </row>
    <row r="46" spans="1:92" s="53" customFormat="1" ht="19.899999999999999" customHeight="1" x14ac:dyDescent="0.25">
      <c r="A46"/>
    </row>
    <row r="47" spans="1:92" s="53" customFormat="1" x14ac:dyDescent="0.25"/>
    <row r="48" spans="1:92" s="53" customFormat="1" x14ac:dyDescent="0.25"/>
    <row r="49" spans="1:24" x14ac:dyDescent="0.25">
      <c r="A49" s="29"/>
      <c r="B49" s="63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x14ac:dyDescent="0.25">
      <c r="A50" s="29"/>
      <c r="B50" s="63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</sheetData>
  <mergeCells count="270">
    <mergeCell ref="V3:V5"/>
    <mergeCell ref="W3:W5"/>
    <mergeCell ref="X3:X5"/>
    <mergeCell ref="I36:I38"/>
    <mergeCell ref="J36:J38"/>
    <mergeCell ref="K36:K38"/>
    <mergeCell ref="I39:I41"/>
    <mergeCell ref="J39:J41"/>
    <mergeCell ref="K39:K41"/>
    <mergeCell ref="I42:I44"/>
    <mergeCell ref="J42:J44"/>
    <mergeCell ref="K42:K44"/>
    <mergeCell ref="I27:I29"/>
    <mergeCell ref="J27:J29"/>
    <mergeCell ref="K27:K29"/>
    <mergeCell ref="I30:I32"/>
    <mergeCell ref="J30:J32"/>
    <mergeCell ref="K30:K32"/>
    <mergeCell ref="I33:I35"/>
    <mergeCell ref="J33:J35"/>
    <mergeCell ref="K33:K35"/>
    <mergeCell ref="J12:J14"/>
    <mergeCell ref="K12:K14"/>
    <mergeCell ref="I18:I20"/>
    <mergeCell ref="J18:J20"/>
    <mergeCell ref="K18:K20"/>
    <mergeCell ref="I21:I23"/>
    <mergeCell ref="J21:J23"/>
    <mergeCell ref="K21:K23"/>
    <mergeCell ref="I24:I26"/>
    <mergeCell ref="J24:J26"/>
    <mergeCell ref="K24:K26"/>
    <mergeCell ref="O33:O35"/>
    <mergeCell ref="P33:P35"/>
    <mergeCell ref="Q33:Q35"/>
    <mergeCell ref="R33:R35"/>
    <mergeCell ref="S33:S35"/>
    <mergeCell ref="O27:O29"/>
    <mergeCell ref="P27:P29"/>
    <mergeCell ref="Q27:Q29"/>
    <mergeCell ref="R27:R29"/>
    <mergeCell ref="S27:S29"/>
    <mergeCell ref="O30:O32"/>
    <mergeCell ref="P30:P32"/>
    <mergeCell ref="Q30:Q32"/>
    <mergeCell ref="R30:R32"/>
    <mergeCell ref="S30:S32"/>
    <mergeCell ref="Q18:Q20"/>
    <mergeCell ref="R18:R20"/>
    <mergeCell ref="S18:S20"/>
    <mergeCell ref="O21:O23"/>
    <mergeCell ref="P21:P23"/>
    <mergeCell ref="Q21:Q23"/>
    <mergeCell ref="R21:R23"/>
    <mergeCell ref="S21:S23"/>
    <mergeCell ref="O24:O26"/>
    <mergeCell ref="P24:P26"/>
    <mergeCell ref="Q24:Q26"/>
    <mergeCell ref="R24:R26"/>
    <mergeCell ref="S24:S26"/>
    <mergeCell ref="O6:O8"/>
    <mergeCell ref="O9:O11"/>
    <mergeCell ref="O12:O14"/>
    <mergeCell ref="P6:P8"/>
    <mergeCell ref="Q6:Q8"/>
    <mergeCell ref="R6:R8"/>
    <mergeCell ref="S6:S8"/>
    <mergeCell ref="I6:I8"/>
    <mergeCell ref="J6:J8"/>
    <mergeCell ref="K6:K8"/>
    <mergeCell ref="I9:I11"/>
    <mergeCell ref="J9:J11"/>
    <mergeCell ref="K9:K11"/>
    <mergeCell ref="P9:P11"/>
    <mergeCell ref="Q9:Q11"/>
    <mergeCell ref="R9:R11"/>
    <mergeCell ref="S9:S11"/>
    <mergeCell ref="P12:P14"/>
    <mergeCell ref="Q12:Q14"/>
    <mergeCell ref="R12:R14"/>
    <mergeCell ref="S12:S14"/>
    <mergeCell ref="N6:N8"/>
    <mergeCell ref="N9:N11"/>
    <mergeCell ref="N12:N14"/>
    <mergeCell ref="S36:S38"/>
    <mergeCell ref="L36:L38"/>
    <mergeCell ref="M6:M8"/>
    <mergeCell ref="M9:M11"/>
    <mergeCell ref="M12:M14"/>
    <mergeCell ref="M18:M20"/>
    <mergeCell ref="M21:M23"/>
    <mergeCell ref="M24:M26"/>
    <mergeCell ref="M27:M29"/>
    <mergeCell ref="M30:M32"/>
    <mergeCell ref="M33:M35"/>
    <mergeCell ref="M36:M38"/>
    <mergeCell ref="L15:L17"/>
    <mergeCell ref="M15:M17"/>
    <mergeCell ref="N18:N20"/>
    <mergeCell ref="N21:N23"/>
    <mergeCell ref="N24:N26"/>
    <mergeCell ref="N27:N29"/>
    <mergeCell ref="N30:N32"/>
    <mergeCell ref="N33:N35"/>
    <mergeCell ref="L21:L23"/>
    <mergeCell ref="L24:L26"/>
    <mergeCell ref="L27:L29"/>
    <mergeCell ref="L30:L32"/>
    <mergeCell ref="S42:S44"/>
    <mergeCell ref="S39:S41"/>
    <mergeCell ref="R42:R44"/>
    <mergeCell ref="Q42:Q44"/>
    <mergeCell ref="P42:P44"/>
    <mergeCell ref="O42:O44"/>
    <mergeCell ref="N42:N44"/>
    <mergeCell ref="N39:N41"/>
    <mergeCell ref="O39:O41"/>
    <mergeCell ref="P39:P41"/>
    <mergeCell ref="Q39:Q41"/>
    <mergeCell ref="R39:R41"/>
    <mergeCell ref="A12:A14"/>
    <mergeCell ref="A15:A17"/>
    <mergeCell ref="T6:T8"/>
    <mergeCell ref="T24:T26"/>
    <mergeCell ref="T27:T29"/>
    <mergeCell ref="T30:T32"/>
    <mergeCell ref="T39:T41"/>
    <mergeCell ref="F39:F41"/>
    <mergeCell ref="F36:F38"/>
    <mergeCell ref="F33:F35"/>
    <mergeCell ref="F30:F32"/>
    <mergeCell ref="F27:F29"/>
    <mergeCell ref="F24:F26"/>
    <mergeCell ref="F21:F23"/>
    <mergeCell ref="F18:F20"/>
    <mergeCell ref="G18:G20"/>
    <mergeCell ref="G21:G23"/>
    <mergeCell ref="G24:G26"/>
    <mergeCell ref="G27:G29"/>
    <mergeCell ref="G30:G32"/>
    <mergeCell ref="G33:G35"/>
    <mergeCell ref="G36:G38"/>
    <mergeCell ref="G39:G41"/>
    <mergeCell ref="H39:H41"/>
    <mergeCell ref="T9:T11"/>
    <mergeCell ref="C21:C23"/>
    <mergeCell ref="D21:D23"/>
    <mergeCell ref="C18:C20"/>
    <mergeCell ref="D18:D20"/>
    <mergeCell ref="H21:H23"/>
    <mergeCell ref="H18:H20"/>
    <mergeCell ref="B36:B38"/>
    <mergeCell ref="B33:B35"/>
    <mergeCell ref="C33:C35"/>
    <mergeCell ref="C36:C38"/>
    <mergeCell ref="B9:B11"/>
    <mergeCell ref="B12:B14"/>
    <mergeCell ref="B18:B20"/>
    <mergeCell ref="B21:B23"/>
    <mergeCell ref="H36:H38"/>
    <mergeCell ref="H33:H35"/>
    <mergeCell ref="T36:T38"/>
    <mergeCell ref="T33:T35"/>
    <mergeCell ref="N36:N38"/>
    <mergeCell ref="O36:O38"/>
    <mergeCell ref="P36:P38"/>
    <mergeCell ref="Q36:Q38"/>
    <mergeCell ref="R36:R38"/>
    <mergeCell ref="F6:F8"/>
    <mergeCell ref="G6:G8"/>
    <mergeCell ref="C39:C41"/>
    <mergeCell ref="B30:B32"/>
    <mergeCell ref="C30:C32"/>
    <mergeCell ref="B27:B29"/>
    <mergeCell ref="C27:C29"/>
    <mergeCell ref="X6:X44"/>
    <mergeCell ref="T21:T23"/>
    <mergeCell ref="T18:T20"/>
    <mergeCell ref="T42:T44"/>
    <mergeCell ref="M42:M44"/>
    <mergeCell ref="B39:B41"/>
    <mergeCell ref="D24:D26"/>
    <mergeCell ref="D27:D29"/>
    <mergeCell ref="C24:C26"/>
    <mergeCell ref="D30:D32"/>
    <mergeCell ref="D33:D35"/>
    <mergeCell ref="D36:D38"/>
    <mergeCell ref="D39:D41"/>
    <mergeCell ref="G42:G44"/>
    <mergeCell ref="R15:R17"/>
    <mergeCell ref="S15:S17"/>
    <mergeCell ref="T15:T17"/>
    <mergeCell ref="F9:F11"/>
    <mergeCell ref="A1:N1"/>
    <mergeCell ref="A3:A5"/>
    <mergeCell ref="C3:C5"/>
    <mergeCell ref="D3:D5"/>
    <mergeCell ref="E3:E5"/>
    <mergeCell ref="F3:F5"/>
    <mergeCell ref="I4:J4"/>
    <mergeCell ref="N3:S4"/>
    <mergeCell ref="B2:L2"/>
    <mergeCell ref="B3:B5"/>
    <mergeCell ref="G3:G5"/>
    <mergeCell ref="I3:M3"/>
    <mergeCell ref="H3:H5"/>
    <mergeCell ref="L4:M4"/>
    <mergeCell ref="K4:K5"/>
    <mergeCell ref="G9:G11"/>
    <mergeCell ref="B6:B8"/>
    <mergeCell ref="A6:A8"/>
    <mergeCell ref="A9:A11"/>
    <mergeCell ref="C6:C8"/>
    <mergeCell ref="D6:D8"/>
    <mergeCell ref="C9:C11"/>
    <mergeCell ref="D9:D11"/>
    <mergeCell ref="T3:T5"/>
    <mergeCell ref="U3:U5"/>
    <mergeCell ref="W6:W44"/>
    <mergeCell ref="V6:V44"/>
    <mergeCell ref="H12:H14"/>
    <mergeCell ref="H9:H11"/>
    <mergeCell ref="L6:L8"/>
    <mergeCell ref="L9:L11"/>
    <mergeCell ref="L12:L14"/>
    <mergeCell ref="L18:L20"/>
    <mergeCell ref="J15:J17"/>
    <mergeCell ref="K15:K17"/>
    <mergeCell ref="H6:H8"/>
    <mergeCell ref="T12:T14"/>
    <mergeCell ref="C12:C14"/>
    <mergeCell ref="D12:D14"/>
    <mergeCell ref="F15:F17"/>
    <mergeCell ref="G15:G17"/>
    <mergeCell ref="H15:H17"/>
    <mergeCell ref="B15:B17"/>
    <mergeCell ref="C15:C17"/>
    <mergeCell ref="D15:D17"/>
    <mergeCell ref="I15:I17"/>
    <mergeCell ref="F12:F14"/>
    <mergeCell ref="G12:G14"/>
    <mergeCell ref="I12:I14"/>
    <mergeCell ref="Q15:Q17"/>
    <mergeCell ref="B42:B44"/>
    <mergeCell ref="C42:C44"/>
    <mergeCell ref="D42:D44"/>
    <mergeCell ref="F42:F44"/>
    <mergeCell ref="L42:L44"/>
    <mergeCell ref="L39:L41"/>
    <mergeCell ref="M39:M41"/>
    <mergeCell ref="B24:B26"/>
    <mergeCell ref="H30:H32"/>
    <mergeCell ref="H27:H29"/>
    <mergeCell ref="A42:A44"/>
    <mergeCell ref="H42:H44"/>
    <mergeCell ref="N15:N17"/>
    <mergeCell ref="O15:O17"/>
    <mergeCell ref="P15:P17"/>
    <mergeCell ref="H24:H26"/>
    <mergeCell ref="A18:A20"/>
    <mergeCell ref="A21:A23"/>
    <mergeCell ref="A24:A26"/>
    <mergeCell ref="A27:A29"/>
    <mergeCell ref="A30:A32"/>
    <mergeCell ref="A33:A35"/>
    <mergeCell ref="A36:A38"/>
    <mergeCell ref="A39:A41"/>
    <mergeCell ref="L33:L35"/>
    <mergeCell ref="O18:O20"/>
    <mergeCell ref="P18:P20"/>
  </mergeCells>
  <phoneticPr fontId="5" type="noConversion"/>
  <pageMargins left="0.35433070866141736" right="0.35433070866141736" top="0.59055118110236227" bottom="0.59055118110236227" header="0.51181102362204722" footer="0.51181102362204722"/>
  <pageSetup paperSize="9" scale="5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pszenica oz. </vt:lpstr>
      <vt:lpstr>pszenżyto ozime</vt:lpstr>
      <vt:lpstr>żyto ozime</vt:lpstr>
      <vt:lpstr>żyto oz</vt:lpstr>
      <vt:lpstr>pszenica jara</vt:lpstr>
      <vt:lpstr>jeczmień jary</vt:lpstr>
      <vt:lpstr>rzepak</vt:lpstr>
      <vt:lpstr>ziemniak</vt:lpstr>
      <vt:lpstr>Kukurydza</vt:lpstr>
      <vt:lpstr>Arkusz1</vt:lpstr>
      <vt:lpstr>'pszenica jara'!Obszar_wydruku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2016-12-27T12:07:17Z</cp:lastPrinted>
  <dcterms:created xsi:type="dcterms:W3CDTF">2006-09-16T00:00:00Z</dcterms:created>
  <dcterms:modified xsi:type="dcterms:W3CDTF">2018-03-22T09:23:37Z</dcterms:modified>
</cp:coreProperties>
</file>