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8_{49CC20D9-136A-49B2-83ED-4A105625B621}" xr6:coauthVersionLast="47" xr6:coauthVersionMax="47" xr10:uidLastSave="{00000000-0000-0000-0000-000000000000}"/>
  <bookViews>
    <workbookView xWindow="-120" yWindow="-120" windowWidth="29040" windowHeight="15840" tabRatio="794" activeTab="8" xr2:uid="{00000000-000D-0000-FFFF-FFFF00000000}"/>
  </bookViews>
  <sheets>
    <sheet name="pszenica oz. " sheetId="1" r:id="rId1"/>
    <sheet name="pszenżyto ozime" sheetId="6" r:id="rId2"/>
    <sheet name="żyto ozime" sheetId="7" state="hidden" r:id="rId3"/>
    <sheet name="żyto oz" sheetId="14" r:id="rId4"/>
    <sheet name="pszenica jara" sheetId="4" r:id="rId5"/>
    <sheet name="jeczmień jary" sheetId="5" r:id="rId6"/>
    <sheet name="rzepak" sheetId="11" r:id="rId7"/>
    <sheet name="ziemniak" sheetId="9" r:id="rId8"/>
    <sheet name="Kukurydza" sheetId="12" r:id="rId9"/>
    <sheet name="Arkusz1" sheetId="15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" i="9" l="1"/>
  <c r="V7" i="12"/>
  <c r="D8" i="12"/>
  <c r="Z9" i="11"/>
  <c r="AA8" i="4" l="1"/>
  <c r="AA8" i="5" l="1"/>
  <c r="AA8" i="14" l="1"/>
  <c r="AA8" i="6"/>
  <c r="AA9" i="1"/>
  <c r="N8" i="7" l="1"/>
  <c r="O9" i="7"/>
  <c r="N10" i="7"/>
  <c r="N11" i="7"/>
  <c r="N12" i="7"/>
  <c r="V8" i="7"/>
</calcChain>
</file>

<file path=xl/sharedStrings.xml><?xml version="1.0" encoding="utf-8"?>
<sst xmlns="http://schemas.openxmlformats.org/spreadsheetml/2006/main" count="1427" uniqueCount="346">
  <si>
    <t>przedplon</t>
  </si>
  <si>
    <t>Gatunek/odmiana</t>
  </si>
  <si>
    <t>zasobność gleby PKMg</t>
  </si>
  <si>
    <t>termin siewu</t>
  </si>
  <si>
    <t>zabiegi ochrony roślin</t>
  </si>
  <si>
    <t>regulacja zachwaszczenia</t>
  </si>
  <si>
    <t>chemiczna</t>
  </si>
  <si>
    <t>zwalczanie szkodników</t>
  </si>
  <si>
    <t>skrzypionka</t>
  </si>
  <si>
    <t>mszyce</t>
  </si>
  <si>
    <t>zwalczanie/profilaktyka chorób</t>
  </si>
  <si>
    <t>zaprawianie</t>
  </si>
  <si>
    <t>inne zabiegi</t>
  </si>
  <si>
    <t>Nawożenie</t>
  </si>
  <si>
    <t>N</t>
  </si>
  <si>
    <t>P</t>
  </si>
  <si>
    <t>K</t>
  </si>
  <si>
    <t>Termin zbioru</t>
  </si>
  <si>
    <t>POWIAT</t>
  </si>
  <si>
    <t>GMINA</t>
  </si>
  <si>
    <t>PLON dt/ha</t>
  </si>
  <si>
    <t>brak</t>
  </si>
  <si>
    <t>tak</t>
  </si>
  <si>
    <t>pszenżyto oz.</t>
  </si>
  <si>
    <t>t/ha</t>
  </si>
  <si>
    <t>obornik/gnojowica</t>
  </si>
  <si>
    <t>m3/ha</t>
  </si>
  <si>
    <t>średnia średnia średnia</t>
  </si>
  <si>
    <t>mechaniczna</t>
  </si>
  <si>
    <t>Biskupiec</t>
  </si>
  <si>
    <t>olsztyński</t>
  </si>
  <si>
    <t>owies</t>
  </si>
  <si>
    <t>Lp.</t>
  </si>
  <si>
    <t>braniewski</t>
  </si>
  <si>
    <t>piski</t>
  </si>
  <si>
    <t>Frombork</t>
  </si>
  <si>
    <t>Pisz</t>
  </si>
  <si>
    <t>średnia średnia   brak</t>
  </si>
  <si>
    <t>Lelkowo</t>
  </si>
  <si>
    <t>Butryny</t>
  </si>
  <si>
    <t>łubin wąskolistny</t>
  </si>
  <si>
    <t>20 jesień 2012</t>
  </si>
  <si>
    <t>machaniczna</t>
  </si>
  <si>
    <t>chowacze</t>
  </si>
  <si>
    <t>słodyszek</t>
  </si>
  <si>
    <t>pryszczarek</t>
  </si>
  <si>
    <t>pchełki</t>
  </si>
  <si>
    <t>Obornik</t>
  </si>
  <si>
    <t>Plon średni dt z ha</t>
  </si>
  <si>
    <t>chemiczna (ilość zabiegów)</t>
  </si>
  <si>
    <t>5.08.15</t>
  </si>
  <si>
    <t>6.08.15</t>
  </si>
  <si>
    <t>20.09.14</t>
  </si>
  <si>
    <t>18.09.14</t>
  </si>
  <si>
    <t>12.09.14</t>
  </si>
  <si>
    <t>8.08.15</t>
  </si>
  <si>
    <t>10.09.14</t>
  </si>
  <si>
    <t>Gatunek/ odmiana</t>
  </si>
  <si>
    <t>termin siewu/sadzenia</t>
  </si>
  <si>
    <t>stonka ziemniaczana</t>
  </si>
  <si>
    <t>ilość zabiegów</t>
  </si>
  <si>
    <t>zaraza ziemniaka</t>
  </si>
  <si>
    <r>
      <rPr>
        <b/>
        <sz val="11"/>
        <color indexed="8"/>
        <rFont val="Calibri"/>
        <family val="2"/>
        <charset val="238"/>
      </rPr>
      <t>Temat demonstracji: "Plonowanie rzepaku ozimego odmian zalecanycj do uprawy w województwie warmińsko mazurskim ze szczególnym uwzględnieniem integrowanej ochrony"</t>
    </r>
    <r>
      <rPr>
        <sz val="11"/>
        <color theme="1"/>
        <rFont val="Calibri"/>
        <family val="2"/>
        <scheme val="minor"/>
      </rPr>
      <t xml:space="preserve"> </t>
    </r>
  </si>
  <si>
    <t>zabiegi ochrony roślin - liczba zabiegów</t>
  </si>
  <si>
    <r>
      <t>Tabela 3. Zestawienie wyników demonstracji polowych w udziałem</t>
    </r>
    <r>
      <rPr>
        <b/>
        <sz val="11"/>
        <color indexed="8"/>
        <rFont val="Calibri"/>
        <family val="2"/>
        <charset val="238"/>
      </rPr>
      <t xml:space="preserve"> żyta ozimego odmiany Dańkowskie Diament</t>
    </r>
    <r>
      <rPr>
        <sz val="11"/>
        <color theme="1"/>
        <rFont val="Calibri"/>
        <family val="2"/>
        <scheme val="minor"/>
      </rPr>
      <t>.</t>
    </r>
  </si>
  <si>
    <t>dolistne</t>
  </si>
  <si>
    <t>−</t>
  </si>
  <si>
    <t>Tabela 6. Zestawienie wyników demonstracji polowych w udziałemrzepaku ozimego odmian:  Vectra, Rick, Kadore C1, Sherlock, Monolit C1, Visby F1, Shrek F1, Mercedes F1, Canti, Arot, Exquisite, Diamont C1, Alister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</si>
  <si>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</si>
  <si>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</si>
  <si>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</si>
  <si>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</si>
  <si>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</si>
  <si>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</si>
  <si>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</si>
  <si>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</si>
  <si>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</si>
  <si>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</si>
  <si>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</si>
  <si>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Lp. </t>
  </si>
  <si>
    <t>Nazwisko organizatora - Doradcy</t>
  </si>
  <si>
    <t>Tomasz Rumian</t>
  </si>
  <si>
    <t>Barbara Kocięda</t>
  </si>
  <si>
    <t>Agnieszka Witkiewicz</t>
  </si>
  <si>
    <t>Władysław Tyllo</t>
  </si>
  <si>
    <t>Wanda Kępczyńska</t>
  </si>
  <si>
    <t>zabiegi ochrony roślin- ilość zabiegów</t>
  </si>
  <si>
    <t>zwalczanie/ profilaktyka chorób</t>
  </si>
  <si>
    <r>
      <t xml:space="preserve">Tabela 6. Zestawienie wyników demonstracji polowych w udziałem </t>
    </r>
    <r>
      <rPr>
        <b/>
        <sz val="11"/>
        <color indexed="8"/>
        <rFont val="Calibri"/>
        <family val="2"/>
        <charset val="238"/>
      </rPr>
      <t>rzepaku ozimego.</t>
    </r>
  </si>
  <si>
    <t>Temat demonstracji: "Wpływ warunków glebowych oraz nawożenia i ochrony roślin na plonowanie pszenicy ozimej odmiany Arkadia w województwie warmońsko-mazurskim"</t>
  </si>
  <si>
    <r>
      <t xml:space="preserve">Tabela 4. Zestawienie wyników demonstracji polowych w udziałem </t>
    </r>
    <r>
      <rPr>
        <b/>
        <sz val="11"/>
        <color indexed="8"/>
        <rFont val="Calibri"/>
        <family val="2"/>
        <charset val="238"/>
      </rPr>
      <t>pszenicy jarej odmiany Tybalt.</t>
    </r>
  </si>
  <si>
    <t>elbląski</t>
  </si>
  <si>
    <t>nidzicki</t>
  </si>
  <si>
    <t>Nidzica</t>
  </si>
  <si>
    <t>zwalczanie chorób</t>
  </si>
  <si>
    <t>alternaroiza</t>
  </si>
  <si>
    <t>nowomiejski</t>
  </si>
  <si>
    <t>ostródzki</t>
  </si>
  <si>
    <t>Biała Piska</t>
  </si>
  <si>
    <t>szczycieński</t>
  </si>
  <si>
    <t>obornik           (t/ha)</t>
  </si>
  <si>
    <t>Nawożenie (kg/ha)</t>
  </si>
  <si>
    <t>bartoszycki</t>
  </si>
  <si>
    <t>działdowski</t>
  </si>
  <si>
    <t>liczba zabiegów</t>
  </si>
  <si>
    <t xml:space="preserve">zabiegi ochrony roślin </t>
  </si>
  <si>
    <t>giżycki</t>
  </si>
  <si>
    <t>Gołdap</t>
  </si>
  <si>
    <t>ełcki</t>
  </si>
  <si>
    <t>iławski</t>
  </si>
  <si>
    <t>Iława</t>
  </si>
  <si>
    <t>kętrzyński</t>
  </si>
  <si>
    <t>mszyce/muchówki</t>
  </si>
  <si>
    <t>lidzbarski</t>
  </si>
  <si>
    <t>Kętrzyn</t>
  </si>
  <si>
    <t>olecki</t>
  </si>
  <si>
    <t xml:space="preserve"> liczba zabiegów</t>
  </si>
  <si>
    <t>Lubawa</t>
  </si>
  <si>
    <t>węgorzewski</t>
  </si>
  <si>
    <t>Korsze</t>
  </si>
  <si>
    <t>Kolno</t>
  </si>
  <si>
    <t>Srokowo</t>
  </si>
  <si>
    <t>Lidzbark Warmiński</t>
  </si>
  <si>
    <t>Grunwald</t>
  </si>
  <si>
    <t>odmiana</t>
  </si>
  <si>
    <t>obornik t/ha</t>
  </si>
  <si>
    <t>Elbląg</t>
  </si>
  <si>
    <t>Wydminy</t>
  </si>
  <si>
    <t>gnojowica m3/ha</t>
  </si>
  <si>
    <t>Purda</t>
  </si>
  <si>
    <t>Prostki</t>
  </si>
  <si>
    <t>Węgorzewo</t>
  </si>
  <si>
    <t>Karol Dobrzyń</t>
  </si>
  <si>
    <t>Andrzej Cybulski</t>
  </si>
  <si>
    <t>Grzegorz Kowalski</t>
  </si>
  <si>
    <t>Kurzętnik</t>
  </si>
  <si>
    <t>Hanna Wolińska</t>
  </si>
  <si>
    <t>Witold Sańko</t>
  </si>
  <si>
    <t>Tadeusz Treska</t>
  </si>
  <si>
    <t>Mrągowo</t>
  </si>
  <si>
    <t>Zalewo</t>
  </si>
  <si>
    <t>Iwona Szajda</t>
  </si>
  <si>
    <t>Morąg</t>
  </si>
  <si>
    <t>Marzena Szymańska</t>
  </si>
  <si>
    <t>Anna Głoskowska</t>
  </si>
  <si>
    <t>Krzysztof Bartnik</t>
  </si>
  <si>
    <t>Ryn</t>
  </si>
  <si>
    <t>gołdapski</t>
  </si>
  <si>
    <t>Edward Lesiak</t>
  </si>
  <si>
    <t>Grzegorz Kasprowicz</t>
  </si>
  <si>
    <t>Tabela 5. Zestawienie wyników demonstracji polowych w udziałem jęczmienia jarego odmiany Radek.</t>
  </si>
  <si>
    <t>Kiwity</t>
  </si>
  <si>
    <t>Barczewo</t>
  </si>
  <si>
    <t>Lidzbark</t>
  </si>
  <si>
    <t>Andrzej Romanowski</t>
  </si>
  <si>
    <t>Karol Podgórski</t>
  </si>
  <si>
    <t>Kisielice</t>
  </si>
  <si>
    <t>Gnojowica</t>
  </si>
  <si>
    <t>mrągowski</t>
  </si>
  <si>
    <t>Wojciech Gryczka</t>
  </si>
  <si>
    <t>Banie Mazurskie</t>
  </si>
  <si>
    <t>Świątki</t>
  </si>
  <si>
    <t>Joanna Słupska</t>
  </si>
  <si>
    <t>Ewa Pakulniewicz</t>
  </si>
  <si>
    <t>Andrzej Kasiorkiewicz</t>
  </si>
  <si>
    <t>Pasłęk</t>
  </si>
  <si>
    <t>Lubomino</t>
  </si>
  <si>
    <t>Budry</t>
  </si>
  <si>
    <t>Zbigniew Salmanowicz</t>
  </si>
  <si>
    <t>Marcin Gołębiewski</t>
  </si>
  <si>
    <t>Giżycko</t>
  </si>
  <si>
    <t>Olecko</t>
  </si>
  <si>
    <t>Sępopol</t>
  </si>
  <si>
    <t>Olsztynek</t>
  </si>
  <si>
    <t>Justyna Nowak</t>
  </si>
  <si>
    <t>Jonkowo</t>
  </si>
  <si>
    <t>Artur Jankowski</t>
  </si>
  <si>
    <t>Temat demonstracji:  "Wpływ agrotechniki i ochrony roślin na plonowanie pszenicy ozimej"</t>
  </si>
  <si>
    <t>Grzegorz Jędrzejek</t>
  </si>
  <si>
    <t>Rafał Pawłowski</t>
  </si>
  <si>
    <t>Ostróda</t>
  </si>
  <si>
    <t>Tabela 7. Zestawienie wyników demonstracji polowych w udziałem ziemniaka.</t>
  </si>
  <si>
    <t>Temat demonstracji:  "Wpływ agrotechniki, ochrony roślin oraz stanowiska na plonowanie pszenżyta ozimego"</t>
  </si>
  <si>
    <t>Temat demonstracji:  "Wpływ agrotechniki, ochrony roślin oraz stanowiska na plonowanie żyta ozimego"</t>
  </si>
  <si>
    <t>Temat demonstracji: "Wpływ agrotechniki, ochrony roślin oraz stanowiska na plonowanie pszenicy jarej"</t>
  </si>
  <si>
    <t>Temat demonstracji: "Wpływ agrotechniki, ochrony roślin oraz stanowiska na plonowanie jęczmienia jarego"</t>
  </si>
  <si>
    <t>Temat demonstracji: "Wpływ agrotechniki, ochrony roślin oraz stanowiska na plonowanie rzepaku ozimego"</t>
  </si>
  <si>
    <t>Miłakowo</t>
  </si>
  <si>
    <t>Sylwia Zubek</t>
  </si>
  <si>
    <t>Marta Krech</t>
  </si>
  <si>
    <t xml:space="preserve">elbląski </t>
  </si>
  <si>
    <t>szczyciński</t>
  </si>
  <si>
    <t>Oleśno</t>
  </si>
  <si>
    <t>Kinga Latosińska</t>
  </si>
  <si>
    <t>Tabela 1. Zestawienie wyników demonstracji polowych w udziałem pszenicy ozimej odmiany Euforia.</t>
  </si>
  <si>
    <t>Wojciech Staniszewski</t>
  </si>
  <si>
    <t>Barbara Szymanowska Brozio</t>
  </si>
  <si>
    <t>Ewelina Lechowska</t>
  </si>
  <si>
    <t>Pieniężno</t>
  </si>
  <si>
    <t>Kowale Oleckie</t>
  </si>
  <si>
    <t>Bałanda Grzegorz</t>
  </si>
  <si>
    <t>Tabela 2. Zestawienie wyników demonstracji polowych w udziałem pszenżyta ozimego odmiany Belcanto.</t>
  </si>
  <si>
    <t>Tabela 2. Zestawienie wyników demonstracji polowych w udziałem żyta ozimego odmiany Stach.</t>
  </si>
  <si>
    <r>
      <t>Temat demonstracji: „Wpływ agrotechniki, ochrony roślin oraz stanowiska na plonowanie ziemniaka jadalnego ”</t>
    </r>
    <r>
      <rPr>
        <sz val="11"/>
        <color indexed="8"/>
        <rFont val="Calibri"/>
        <family val="2"/>
        <charset val="238"/>
      </rPr>
      <t xml:space="preserve"> </t>
    </r>
  </si>
  <si>
    <t>wysoka</t>
  </si>
  <si>
    <t>brak danych</t>
  </si>
  <si>
    <t>nie</t>
  </si>
  <si>
    <t>rzepak ozimy</t>
  </si>
  <si>
    <t>średnia</t>
  </si>
  <si>
    <t>bobik</t>
  </si>
  <si>
    <t>jęczmień jary</t>
  </si>
  <si>
    <t>pszenżyto ozime</t>
  </si>
  <si>
    <t>pszenica ozima</t>
  </si>
  <si>
    <t>trawy na GO</t>
  </si>
  <si>
    <t>pszenica jara</t>
  </si>
  <si>
    <t>niska</t>
  </si>
  <si>
    <t>kukurydza</t>
  </si>
  <si>
    <t>Andrzej cybulski</t>
  </si>
  <si>
    <t>żyto ozime</t>
  </si>
  <si>
    <t>Hevelius</t>
  </si>
  <si>
    <t>Tajfun</t>
  </si>
  <si>
    <t>Marta Koziej</t>
  </si>
  <si>
    <t>Joanna Matyjasek</t>
  </si>
  <si>
    <t>Aleksander Wronowski</t>
  </si>
  <si>
    <t>Mariola Kustra</t>
  </si>
  <si>
    <t xml:space="preserve">Sępopol </t>
  </si>
  <si>
    <t>Stare Juchy</t>
  </si>
  <si>
    <t>Barciany</t>
  </si>
  <si>
    <t>Katarzyna Czyż</t>
  </si>
  <si>
    <t>Rybno</t>
  </si>
  <si>
    <t xml:space="preserve">Elbląg </t>
  </si>
  <si>
    <t>Temat demonstracji: "Wpływ odmiany, stanowiska oraz metod agrotechnicznych na plonowanie kukurydzy.''</t>
  </si>
  <si>
    <t>Rafał Kabara</t>
  </si>
  <si>
    <t xml:space="preserve">Juniewicz Edyta </t>
  </si>
  <si>
    <t xml:space="preserve">Sabina Bielecka </t>
  </si>
  <si>
    <t>Emilia Zajączkowska</t>
  </si>
  <si>
    <t>Agnieszka Bąba</t>
  </si>
  <si>
    <t>Sebastian Gleba</t>
  </si>
  <si>
    <t>Dariusz Mazur</t>
  </si>
  <si>
    <t>Marzena Najmowicz</t>
  </si>
  <si>
    <t xml:space="preserve">Monika Zabłocka </t>
  </si>
  <si>
    <t>Emil Sajdak</t>
  </si>
  <si>
    <t>Ewa Suchowiecka</t>
  </si>
  <si>
    <t>Aneta Mariańska</t>
  </si>
  <si>
    <t>Płoskinia</t>
  </si>
  <si>
    <t>Godkowo</t>
  </si>
  <si>
    <t>Miłki</t>
  </si>
  <si>
    <t>Piecki</t>
  </si>
  <si>
    <t>Janowo</t>
  </si>
  <si>
    <t>Jeziorany</t>
  </si>
  <si>
    <t>Wielbark</t>
  </si>
  <si>
    <t>Paweł Psiuk</t>
  </si>
  <si>
    <t xml:space="preserve">
Grzegorz Tulski</t>
  </si>
  <si>
    <t>Kazimierz Grzywaczewski</t>
  </si>
  <si>
    <t>Janowiec Kościelny</t>
  </si>
  <si>
    <t>Nowe Miasto 
Lubawskie</t>
  </si>
  <si>
    <t>Bożena Bukowska-Czeczko</t>
  </si>
  <si>
    <t>mieszanka traw z bobowatymi</t>
  </si>
  <si>
    <t xml:space="preserve">tak </t>
  </si>
  <si>
    <t>Izabela Makarewicz</t>
  </si>
  <si>
    <t>przenica ozima</t>
  </si>
  <si>
    <t>Mirosław Zdunek</t>
  </si>
  <si>
    <t>Orneta</t>
  </si>
  <si>
    <t xml:space="preserve">Sabina Obuchowska </t>
  </si>
  <si>
    <t>NML</t>
  </si>
  <si>
    <t>Olga Herbszt</t>
  </si>
  <si>
    <t>11.</t>
  </si>
  <si>
    <t>12.</t>
  </si>
  <si>
    <t>13.</t>
  </si>
  <si>
    <t>14.</t>
  </si>
  <si>
    <t>Agnieskza Wiśniewska</t>
  </si>
  <si>
    <t>Dobre Miasto</t>
  </si>
  <si>
    <t xml:space="preserve">kukurdza </t>
  </si>
  <si>
    <t>Krystiaj Żarnowski</t>
  </si>
  <si>
    <t>Wilczęta</t>
  </si>
  <si>
    <t>Anetta Jasińska</t>
  </si>
  <si>
    <t>Dziadowo</t>
  </si>
  <si>
    <t>gryka</t>
  </si>
  <si>
    <t>pszeniaca ozima</t>
  </si>
  <si>
    <t>Bogusław Wawrzyńczyk</t>
  </si>
  <si>
    <t>Czesław Kimber</t>
  </si>
  <si>
    <t>Rafał Formański</t>
  </si>
  <si>
    <t xml:space="preserve">nie </t>
  </si>
  <si>
    <t>Magdalena Okurowska</t>
  </si>
  <si>
    <t xml:space="preserve">Monika Pałdyna </t>
  </si>
  <si>
    <t>Gabriela Górska</t>
  </si>
  <si>
    <t>Ruciane Nida</t>
  </si>
  <si>
    <t>Świętajno</t>
  </si>
  <si>
    <t>trawa na GO</t>
  </si>
  <si>
    <t>Magdalena Galińska</t>
  </si>
  <si>
    <t>Aneta Gralewska</t>
  </si>
  <si>
    <t>Kobiela Emil</t>
  </si>
  <si>
    <t>Szymon Karpiński</t>
  </si>
  <si>
    <t>Paulina Makiewicz</t>
  </si>
  <si>
    <t>Małgorzata Chwojnicka</t>
  </si>
  <si>
    <t>Sławomir Skłodowski</t>
  </si>
  <si>
    <t>Kalinowo</t>
  </si>
  <si>
    <t>Susz</t>
  </si>
  <si>
    <t>Mikołajki</t>
  </si>
  <si>
    <t>Rozogi</t>
  </si>
  <si>
    <t>Agnieszka Kieliszek</t>
  </si>
  <si>
    <t>Markusy</t>
  </si>
  <si>
    <t>20.08..2021</t>
  </si>
  <si>
    <t>brak  zbioru</t>
  </si>
  <si>
    <t>Kamil Grażul</t>
  </si>
  <si>
    <t>mieszanka zbożowa</t>
  </si>
  <si>
    <t>Szymon Krysiuk</t>
  </si>
  <si>
    <t xml:space="preserve">Pioneer </t>
  </si>
  <si>
    <t>Farmirage</t>
  </si>
  <si>
    <t>Karolina Przetakiewicz</t>
  </si>
  <si>
    <t>Topico</t>
  </si>
  <si>
    <t>Danubio</t>
  </si>
  <si>
    <t>Adaptico</t>
  </si>
  <si>
    <t>Trawa z lucerną</t>
  </si>
  <si>
    <t>Farmfire</t>
  </si>
  <si>
    <t>Tipico</t>
  </si>
  <si>
    <t>LG</t>
  </si>
  <si>
    <t>mieszanka
 zbożowa</t>
  </si>
  <si>
    <t>Lokata</t>
  </si>
  <si>
    <t>Ułan</t>
  </si>
  <si>
    <t>nie wykonna przez doradcę</t>
  </si>
  <si>
    <t>Ignacy</t>
  </si>
  <si>
    <t>Owacja</t>
  </si>
  <si>
    <t>Vinetta</t>
  </si>
  <si>
    <t>Rudolf</t>
  </si>
  <si>
    <t>gorczyca biała</t>
  </si>
  <si>
    <t xml:space="preserve">owies </t>
  </si>
  <si>
    <t>Magnolia</t>
  </si>
  <si>
    <t>Jęczmień ozimy</t>
  </si>
  <si>
    <t>Urszula Ziemiacka</t>
  </si>
  <si>
    <t>Meloman</t>
  </si>
  <si>
    <t>uprawa warzywna</t>
  </si>
  <si>
    <t>Satina</t>
  </si>
  <si>
    <t>łubin</t>
  </si>
  <si>
    <t>Rohan</t>
  </si>
  <si>
    <t>28..07.2021</t>
  </si>
  <si>
    <t>Avocat</t>
  </si>
  <si>
    <t>Umberto</t>
  </si>
  <si>
    <t>Hamilton</t>
  </si>
  <si>
    <t>Absolut</t>
  </si>
  <si>
    <t>t</t>
  </si>
  <si>
    <t>24.,9.2020</t>
  </si>
  <si>
    <t>Doradca krótko przcował i nie założył demonstracji</t>
  </si>
  <si>
    <t>Bond</t>
  </si>
  <si>
    <t>n</t>
  </si>
  <si>
    <t>Tabela 8. Zestawienie wyników demonstracji polowych w kukurydzy.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</si>
</sst>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3" borderId="1" xfId="0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  <xf numFmtId="0" fontId="0" fillId="4" borderId="5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4" borderId="1" xfId="0" applyFill="1" applyBorder="1"/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1" fillId="4" borderId="1" xfId="0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13" fillId="4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wrapText="1"/>
    </xf>
    <xf numFmtId="0" fontId="11" fillId="4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vertical="center"/>
    </xf>
    <xf numFmtId="0" fontId="13" fillId="0" borderId="1" xfId="0" applyFont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0" xfId="0" applyFill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17" fillId="6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NumberForma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ill="1" applyBorder="1"/>
    <xf numFmtId="0" fontId="0" fillId="4" borderId="6" xfId="0" applyFill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4" fontId="0" fillId="4" borderId="1" xfId="0" applyNumberFormat="1" applyFill="1" applyBorder="1" applyAlignment="1">
      <alignment horizontal="center" wrapText="1"/>
    </xf>
    <xf numFmtId="0" fontId="0" fillId="6" borderId="1" xfId="0" applyFill="1" applyBorder="1"/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7" borderId="1" xfId="0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6" xfId="0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2" fontId="14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wisniewska/Desktop/DEMONSTRACJE/Lokalizacje/LOKALIZACJA%20demonstacje%20ja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oża jare 2021"/>
      <sheetName val="deonstr TUZY i warroza "/>
      <sheetName val="deonstr ogrodnictwo"/>
      <sheetName val="demonstr kukur. i ziemniak"/>
      <sheetName val="bobowate "/>
    </sheetNames>
    <sheetDataSet>
      <sheetData sheetId="0">
        <row r="15">
          <cell r="D15" t="str">
            <v>Miłakowo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23"/>
  <sheetViews>
    <sheetView zoomScale="98" zoomScaleNormal="98" workbookViewId="0">
      <selection activeCell="K4" sqref="K4"/>
    </sheetView>
  </sheetViews>
  <sheetFormatPr defaultColWidth="9.140625" defaultRowHeight="15" x14ac:dyDescent="0.25"/>
  <cols>
    <col min="1" max="1" width="6.28515625" style="28" customWidth="1"/>
    <col min="2" max="2" width="20.28515625" style="28" customWidth="1"/>
    <col min="3" max="3" width="14.140625" style="28" customWidth="1"/>
    <col min="4" max="4" width="17.7109375" style="28" customWidth="1"/>
    <col min="5" max="5" width="18.85546875" style="28" customWidth="1"/>
    <col min="6" max="6" width="11.7109375" style="28" customWidth="1"/>
    <col min="7" max="7" width="11" style="28" customWidth="1"/>
    <col min="8" max="8" width="12.85546875" style="28" customWidth="1"/>
    <col min="9" max="9" width="11.5703125" style="28" customWidth="1"/>
    <col min="10" max="10" width="11.85546875" style="28" customWidth="1"/>
    <col min="11" max="11" width="9.5703125" style="28" customWidth="1"/>
    <col min="12" max="12" width="12.28515625" style="28" customWidth="1"/>
    <col min="13" max="13" width="10.42578125" style="28" customWidth="1"/>
    <col min="14" max="14" width="9.85546875" style="28" customWidth="1"/>
    <col min="15" max="15" width="6.85546875" style="28" customWidth="1"/>
    <col min="16" max="16" width="13.7109375" style="28" customWidth="1"/>
    <col min="17" max="17" width="12.28515625" style="28" customWidth="1"/>
    <col min="18" max="18" width="10.42578125" style="28" customWidth="1"/>
    <col min="19" max="19" width="9" style="28" bestFit="1" customWidth="1"/>
    <col min="20" max="20" width="5.140625" style="28" bestFit="1" customWidth="1"/>
    <col min="21" max="21" width="4.5703125" style="28" bestFit="1" customWidth="1"/>
    <col min="22" max="22" width="4" style="28" customWidth="1"/>
    <col min="23" max="23" width="5.7109375" style="28" bestFit="1" customWidth="1"/>
    <col min="24" max="24" width="6.85546875" style="28" bestFit="1" customWidth="1"/>
    <col min="25" max="25" width="12.140625" style="28" bestFit="1" customWidth="1"/>
    <col min="26" max="26" width="7.42578125" style="28" customWidth="1"/>
    <col min="27" max="27" width="9.42578125" style="28" customWidth="1"/>
    <col min="28" max="28" width="38.7109375" style="28" customWidth="1"/>
    <col min="29" max="16384" width="9.140625" style="28"/>
  </cols>
  <sheetData>
    <row r="2" spans="1:57" ht="14.45" customHeight="1" x14ac:dyDescent="0.25">
      <c r="A2" s="194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57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</row>
    <row r="4" spans="1:57" x14ac:dyDescent="0.25">
      <c r="A4" s="123"/>
      <c r="B4" s="123"/>
      <c r="C4" s="123"/>
      <c r="D4" s="123"/>
      <c r="E4" s="123"/>
      <c r="F4" s="123"/>
      <c r="G4" s="123"/>
      <c r="H4" s="123"/>
      <c r="I4" s="179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57" ht="23.25" customHeight="1" x14ac:dyDescent="0.25">
      <c r="A5" s="33"/>
      <c r="B5" s="205" t="s">
        <v>194</v>
      </c>
      <c r="C5" s="205"/>
      <c r="D5" s="205"/>
      <c r="E5" s="205"/>
      <c r="F5" s="205"/>
      <c r="G5" s="205"/>
      <c r="H5" s="205"/>
      <c r="I5" s="33"/>
      <c r="J5" s="33"/>
      <c r="K5" s="34"/>
    </row>
    <row r="6" spans="1:57" s="32" customFormat="1" ht="14.45" customHeight="1" x14ac:dyDescent="0.25">
      <c r="A6" s="191" t="s">
        <v>68</v>
      </c>
      <c r="B6" s="188" t="s">
        <v>80</v>
      </c>
      <c r="C6" s="201" t="s">
        <v>18</v>
      </c>
      <c r="D6" s="201" t="s">
        <v>19</v>
      </c>
      <c r="E6" s="201" t="s">
        <v>0</v>
      </c>
      <c r="F6" s="201" t="s">
        <v>2</v>
      </c>
      <c r="G6" s="201" t="s">
        <v>3</v>
      </c>
      <c r="H6" s="202" t="s">
        <v>105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195" t="s">
        <v>13</v>
      </c>
      <c r="T6" s="196"/>
      <c r="U6" s="196"/>
      <c r="V6" s="197"/>
      <c r="W6" s="201" t="s">
        <v>25</v>
      </c>
      <c r="X6" s="201"/>
      <c r="Y6" s="201" t="s">
        <v>17</v>
      </c>
      <c r="Z6" s="201" t="s">
        <v>20</v>
      </c>
      <c r="AA6" s="188" t="s">
        <v>48</v>
      </c>
    </row>
    <row r="7" spans="1:57" s="32" customFormat="1" ht="27" customHeight="1" x14ac:dyDescent="0.25">
      <c r="A7" s="192"/>
      <c r="B7" s="189"/>
      <c r="C7" s="201"/>
      <c r="D7" s="201"/>
      <c r="E7" s="201"/>
      <c r="F7" s="201"/>
      <c r="G7" s="201"/>
      <c r="H7" s="202" t="s">
        <v>5</v>
      </c>
      <c r="I7" s="206"/>
      <c r="J7" s="206"/>
      <c r="K7" s="207"/>
      <c r="L7" s="202" t="s">
        <v>7</v>
      </c>
      <c r="M7" s="206"/>
      <c r="N7" s="206"/>
      <c r="O7" s="207"/>
      <c r="P7" s="202" t="s">
        <v>10</v>
      </c>
      <c r="Q7" s="203"/>
      <c r="R7" s="204"/>
      <c r="S7" s="198"/>
      <c r="T7" s="199"/>
      <c r="U7" s="199"/>
      <c r="V7" s="200"/>
      <c r="W7" s="201"/>
      <c r="X7" s="201"/>
      <c r="Y7" s="201"/>
      <c r="Z7" s="201"/>
      <c r="AA7" s="189"/>
    </row>
    <row r="8" spans="1:57" s="32" customFormat="1" ht="43.5" customHeight="1" x14ac:dyDescent="0.25">
      <c r="A8" s="193"/>
      <c r="B8" s="190"/>
      <c r="C8" s="201"/>
      <c r="D8" s="201"/>
      <c r="E8" s="201"/>
      <c r="F8" s="201"/>
      <c r="G8" s="201"/>
      <c r="H8" s="25" t="s">
        <v>28</v>
      </c>
      <c r="I8" s="25" t="s">
        <v>104</v>
      </c>
      <c r="J8" s="25" t="s">
        <v>6</v>
      </c>
      <c r="K8" s="25" t="s">
        <v>104</v>
      </c>
      <c r="L8" s="25" t="s">
        <v>8</v>
      </c>
      <c r="M8" s="25" t="s">
        <v>104</v>
      </c>
      <c r="N8" s="25" t="s">
        <v>112</v>
      </c>
      <c r="O8" s="25" t="s">
        <v>104</v>
      </c>
      <c r="P8" s="25" t="s">
        <v>11</v>
      </c>
      <c r="Q8" s="25" t="s">
        <v>12</v>
      </c>
      <c r="R8" s="25" t="s">
        <v>104</v>
      </c>
      <c r="S8" s="25" t="s">
        <v>14</v>
      </c>
      <c r="T8" s="25" t="s">
        <v>15</v>
      </c>
      <c r="U8" s="25" t="s">
        <v>16</v>
      </c>
      <c r="V8" s="37" t="s">
        <v>65</v>
      </c>
      <c r="W8" s="25" t="s">
        <v>24</v>
      </c>
      <c r="X8" s="25" t="s">
        <v>26</v>
      </c>
      <c r="Y8" s="201"/>
      <c r="Z8" s="201"/>
      <c r="AA8" s="189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</row>
    <row r="9" spans="1:57" s="59" customFormat="1" ht="27.75" customHeight="1" x14ac:dyDescent="0.25">
      <c r="A9" s="58" t="s">
        <v>69</v>
      </c>
      <c r="B9" s="115" t="s">
        <v>256</v>
      </c>
      <c r="C9" s="58" t="s">
        <v>102</v>
      </c>
      <c r="D9" s="115" t="s">
        <v>172</v>
      </c>
      <c r="E9" s="58" t="s">
        <v>211</v>
      </c>
      <c r="F9" s="58" t="s">
        <v>208</v>
      </c>
      <c r="G9" s="83">
        <v>44098</v>
      </c>
      <c r="H9" s="58" t="s">
        <v>206</v>
      </c>
      <c r="I9" s="58">
        <v>0</v>
      </c>
      <c r="J9" s="58" t="s">
        <v>22</v>
      </c>
      <c r="K9" s="58">
        <v>1</v>
      </c>
      <c r="L9" s="58" t="s">
        <v>206</v>
      </c>
      <c r="M9" s="58">
        <v>0</v>
      </c>
      <c r="N9" s="58" t="s">
        <v>206</v>
      </c>
      <c r="O9" s="58">
        <v>0</v>
      </c>
      <c r="P9" s="65" t="s">
        <v>22</v>
      </c>
      <c r="Q9" s="58" t="s">
        <v>22</v>
      </c>
      <c r="R9" s="58">
        <v>1</v>
      </c>
      <c r="S9" s="58">
        <v>100</v>
      </c>
      <c r="T9" s="58">
        <v>80</v>
      </c>
      <c r="U9" s="58">
        <v>100</v>
      </c>
      <c r="V9" s="58" t="s">
        <v>206</v>
      </c>
      <c r="W9" s="58">
        <v>20</v>
      </c>
      <c r="X9" s="58">
        <v>0</v>
      </c>
      <c r="Y9" s="83">
        <v>44423</v>
      </c>
      <c r="Z9" s="58">
        <v>70</v>
      </c>
      <c r="AA9" s="187">
        <f>AVERAGE(Z9:Z21)</f>
        <v>60.092307692307699</v>
      </c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</row>
    <row r="10" spans="1:57" s="59" customFormat="1" ht="24" customHeight="1" x14ac:dyDescent="0.25">
      <c r="A10" s="58" t="s">
        <v>70</v>
      </c>
      <c r="B10" s="116" t="s">
        <v>200</v>
      </c>
      <c r="C10" s="58" t="s">
        <v>33</v>
      </c>
      <c r="D10" s="113" t="s">
        <v>38</v>
      </c>
      <c r="E10" s="3" t="s">
        <v>207</v>
      </c>
      <c r="F10" s="3" t="s">
        <v>208</v>
      </c>
      <c r="G10" s="48">
        <v>44098</v>
      </c>
      <c r="H10" s="3" t="s">
        <v>206</v>
      </c>
      <c r="I10" s="3">
        <v>0</v>
      </c>
      <c r="J10" s="58" t="s">
        <v>22</v>
      </c>
      <c r="K10" s="58">
        <v>4</v>
      </c>
      <c r="L10" s="58" t="s">
        <v>206</v>
      </c>
      <c r="M10" s="58">
        <v>0</v>
      </c>
      <c r="N10" s="58" t="s">
        <v>206</v>
      </c>
      <c r="O10" s="58">
        <v>0</v>
      </c>
      <c r="P10" s="58" t="s">
        <v>22</v>
      </c>
      <c r="Q10" s="58" t="s">
        <v>340</v>
      </c>
      <c r="R10" s="58">
        <v>2</v>
      </c>
      <c r="S10" s="65">
        <v>140</v>
      </c>
      <c r="T10" s="65">
        <v>75</v>
      </c>
      <c r="U10" s="65">
        <v>50</v>
      </c>
      <c r="V10" s="65" t="s">
        <v>206</v>
      </c>
      <c r="W10" s="65">
        <v>0</v>
      </c>
      <c r="X10" s="65">
        <v>0</v>
      </c>
      <c r="Y10" s="66">
        <v>44424</v>
      </c>
      <c r="Z10" s="65">
        <v>55</v>
      </c>
      <c r="AA10" s="187"/>
    </row>
    <row r="11" spans="1:57" s="54" customFormat="1" ht="24" customHeight="1" x14ac:dyDescent="0.25">
      <c r="A11" s="58" t="s">
        <v>71</v>
      </c>
      <c r="B11" s="116" t="s">
        <v>132</v>
      </c>
      <c r="C11" s="3" t="s">
        <v>108</v>
      </c>
      <c r="D11" s="113" t="s">
        <v>130</v>
      </c>
      <c r="E11" s="3" t="s">
        <v>257</v>
      </c>
      <c r="F11" s="3" t="s">
        <v>208</v>
      </c>
      <c r="G11" s="48">
        <v>44093</v>
      </c>
      <c r="H11" s="3" t="s">
        <v>22</v>
      </c>
      <c r="I11" s="3">
        <v>1</v>
      </c>
      <c r="J11" s="65" t="s">
        <v>22</v>
      </c>
      <c r="K11" s="65">
        <v>1</v>
      </c>
      <c r="L11" s="65" t="s">
        <v>206</v>
      </c>
      <c r="M11" s="65">
        <v>0</v>
      </c>
      <c r="N11" s="65" t="s">
        <v>206</v>
      </c>
      <c r="O11" s="65">
        <v>0</v>
      </c>
      <c r="P11" s="65" t="s">
        <v>22</v>
      </c>
      <c r="Q11" s="65" t="s">
        <v>258</v>
      </c>
      <c r="R11" s="65">
        <v>2</v>
      </c>
      <c r="S11" s="65">
        <v>154</v>
      </c>
      <c r="T11" s="65">
        <v>40</v>
      </c>
      <c r="U11" s="65">
        <v>90</v>
      </c>
      <c r="V11" s="61" t="s">
        <v>22</v>
      </c>
      <c r="W11" s="65">
        <v>0</v>
      </c>
      <c r="X11" s="65">
        <v>0</v>
      </c>
      <c r="Y11" s="66">
        <v>44410</v>
      </c>
      <c r="Z11" s="65">
        <v>72</v>
      </c>
      <c r="AA11" s="187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</row>
    <row r="12" spans="1:57" s="93" customFormat="1" ht="24" customHeight="1" x14ac:dyDescent="0.25">
      <c r="A12" s="58" t="s">
        <v>72</v>
      </c>
      <c r="B12" s="116" t="s">
        <v>259</v>
      </c>
      <c r="C12" s="3" t="s">
        <v>106</v>
      </c>
      <c r="D12" s="116" t="s">
        <v>146</v>
      </c>
      <c r="E12" s="3" t="s">
        <v>216</v>
      </c>
      <c r="F12" s="3" t="s">
        <v>208</v>
      </c>
      <c r="G12" s="48">
        <v>44102</v>
      </c>
      <c r="H12" s="3" t="s">
        <v>22</v>
      </c>
      <c r="I12" s="3">
        <v>1</v>
      </c>
      <c r="J12" s="3" t="s">
        <v>22</v>
      </c>
      <c r="K12" s="3">
        <v>1</v>
      </c>
      <c r="L12" s="3" t="s">
        <v>206</v>
      </c>
      <c r="M12" s="3">
        <v>0</v>
      </c>
      <c r="N12" s="3" t="s">
        <v>22</v>
      </c>
      <c r="O12" s="3">
        <v>1</v>
      </c>
      <c r="P12" s="3" t="s">
        <v>22</v>
      </c>
      <c r="Q12" s="3" t="s">
        <v>22</v>
      </c>
      <c r="R12" s="3">
        <v>1</v>
      </c>
      <c r="S12" s="19">
        <v>110</v>
      </c>
      <c r="T12" s="3">
        <v>60</v>
      </c>
      <c r="U12" s="3">
        <v>100</v>
      </c>
      <c r="V12" s="47" t="s">
        <v>206</v>
      </c>
      <c r="W12" s="3">
        <v>30</v>
      </c>
      <c r="X12" s="3">
        <v>0</v>
      </c>
      <c r="Y12" s="48">
        <v>44418</v>
      </c>
      <c r="Z12" s="3">
        <v>55</v>
      </c>
      <c r="AA12" s="187"/>
    </row>
    <row r="13" spans="1:57" s="93" customFormat="1" ht="24" customHeight="1" x14ac:dyDescent="0.25">
      <c r="A13" s="58" t="s">
        <v>73</v>
      </c>
      <c r="B13" s="107" t="s">
        <v>155</v>
      </c>
      <c r="C13" s="92" t="s">
        <v>109</v>
      </c>
      <c r="D13" s="109" t="s">
        <v>156</v>
      </c>
      <c r="E13" s="92" t="s">
        <v>260</v>
      </c>
      <c r="F13" s="58" t="s">
        <v>208</v>
      </c>
      <c r="G13" s="94">
        <v>44096</v>
      </c>
      <c r="H13" s="92" t="s">
        <v>206</v>
      </c>
      <c r="I13" s="92">
        <v>0</v>
      </c>
      <c r="J13" s="92" t="s">
        <v>258</v>
      </c>
      <c r="K13" s="92">
        <v>1</v>
      </c>
      <c r="L13" s="92" t="s">
        <v>206</v>
      </c>
      <c r="M13" s="92">
        <v>0</v>
      </c>
      <c r="N13" s="92" t="s">
        <v>206</v>
      </c>
      <c r="O13" s="92">
        <v>0</v>
      </c>
      <c r="P13" s="95" t="s">
        <v>22</v>
      </c>
      <c r="Q13" s="3" t="s">
        <v>22</v>
      </c>
      <c r="R13" s="92">
        <v>2</v>
      </c>
      <c r="S13" s="92">
        <v>160</v>
      </c>
      <c r="T13" s="92">
        <v>60</v>
      </c>
      <c r="U13" s="92">
        <v>90</v>
      </c>
      <c r="V13" s="92" t="s">
        <v>206</v>
      </c>
      <c r="W13" s="92">
        <v>0</v>
      </c>
      <c r="X13" s="92">
        <v>0</v>
      </c>
      <c r="Y13" s="94">
        <v>44407</v>
      </c>
      <c r="Z13" s="92">
        <v>50</v>
      </c>
      <c r="AA13" s="187"/>
    </row>
    <row r="14" spans="1:57" s="93" customFormat="1" ht="24" customHeight="1" x14ac:dyDescent="0.25">
      <c r="A14" s="58" t="s">
        <v>74</v>
      </c>
      <c r="B14" s="108" t="s">
        <v>133</v>
      </c>
      <c r="C14" s="53" t="s">
        <v>111</v>
      </c>
      <c r="D14" s="110" t="s">
        <v>114</v>
      </c>
      <c r="E14" s="92" t="s">
        <v>207</v>
      </c>
      <c r="F14" s="3" t="s">
        <v>208</v>
      </c>
      <c r="G14" s="94">
        <v>44098</v>
      </c>
      <c r="H14" s="92" t="s">
        <v>206</v>
      </c>
      <c r="I14" s="92">
        <v>0</v>
      </c>
      <c r="J14" s="92" t="s">
        <v>22</v>
      </c>
      <c r="K14" s="92">
        <v>1</v>
      </c>
      <c r="L14" s="92" t="s">
        <v>206</v>
      </c>
      <c r="M14" s="92">
        <v>0</v>
      </c>
      <c r="N14" s="92" t="s">
        <v>206</v>
      </c>
      <c r="O14" s="92">
        <v>0</v>
      </c>
      <c r="P14" s="65" t="s">
        <v>22</v>
      </c>
      <c r="Q14" s="3" t="s">
        <v>22</v>
      </c>
      <c r="R14" s="92">
        <v>1</v>
      </c>
      <c r="S14" s="92">
        <v>170</v>
      </c>
      <c r="T14" s="92">
        <v>30</v>
      </c>
      <c r="U14" s="92">
        <v>40</v>
      </c>
      <c r="V14" s="92" t="s">
        <v>206</v>
      </c>
      <c r="W14" s="92">
        <v>0</v>
      </c>
      <c r="X14" s="92">
        <v>0</v>
      </c>
      <c r="Y14" s="94">
        <v>44438</v>
      </c>
      <c r="Z14" s="92">
        <v>70</v>
      </c>
      <c r="AA14" s="187"/>
    </row>
    <row r="15" spans="1:57" s="54" customFormat="1" ht="24" customHeight="1" x14ac:dyDescent="0.25">
      <c r="A15" s="58" t="s">
        <v>75</v>
      </c>
      <c r="B15" s="104" t="s">
        <v>168</v>
      </c>
      <c r="C15" s="18" t="s">
        <v>113</v>
      </c>
      <c r="D15" s="103" t="s">
        <v>122</v>
      </c>
      <c r="E15" s="18" t="s">
        <v>209</v>
      </c>
      <c r="F15" s="3" t="s">
        <v>208</v>
      </c>
      <c r="G15" s="50">
        <v>44095</v>
      </c>
      <c r="H15" s="18" t="s">
        <v>206</v>
      </c>
      <c r="I15" s="18">
        <v>0</v>
      </c>
      <c r="J15" s="18" t="s">
        <v>22</v>
      </c>
      <c r="K15" s="18">
        <v>2</v>
      </c>
      <c r="L15" s="18" t="s">
        <v>206</v>
      </c>
      <c r="M15" s="18">
        <v>0</v>
      </c>
      <c r="N15" s="18" t="s">
        <v>206</v>
      </c>
      <c r="O15" s="18">
        <v>0</v>
      </c>
      <c r="P15" s="3" t="s">
        <v>22</v>
      </c>
      <c r="Q15" s="3" t="s">
        <v>22</v>
      </c>
      <c r="R15" s="18">
        <v>3</v>
      </c>
      <c r="S15" s="18">
        <v>175</v>
      </c>
      <c r="T15" s="18">
        <v>72</v>
      </c>
      <c r="U15" s="18">
        <v>75</v>
      </c>
      <c r="V15" s="18" t="s">
        <v>22</v>
      </c>
      <c r="W15" s="18">
        <v>0</v>
      </c>
      <c r="X15" s="18">
        <v>0</v>
      </c>
      <c r="Y15" s="50">
        <v>44416</v>
      </c>
      <c r="Z15" s="18">
        <v>70</v>
      </c>
      <c r="AA15" s="187"/>
    </row>
    <row r="16" spans="1:57" s="16" customFormat="1" ht="24" customHeight="1" x14ac:dyDescent="0.25">
      <c r="A16" s="58" t="s">
        <v>76</v>
      </c>
      <c r="B16" s="75" t="s">
        <v>261</v>
      </c>
      <c r="C16" s="18" t="s">
        <v>113</v>
      </c>
      <c r="D16" s="111" t="s">
        <v>262</v>
      </c>
      <c r="E16" s="18" t="s">
        <v>207</v>
      </c>
      <c r="F16" s="3" t="s">
        <v>208</v>
      </c>
      <c r="G16" s="50">
        <v>44090</v>
      </c>
      <c r="H16" s="18" t="s">
        <v>206</v>
      </c>
      <c r="I16" s="18">
        <v>0</v>
      </c>
      <c r="J16" s="18" t="s">
        <v>22</v>
      </c>
      <c r="K16" s="18">
        <v>1</v>
      </c>
      <c r="L16" s="18" t="s">
        <v>22</v>
      </c>
      <c r="M16" s="18">
        <v>1</v>
      </c>
      <c r="N16" s="18" t="s">
        <v>22</v>
      </c>
      <c r="O16" s="18">
        <v>1</v>
      </c>
      <c r="P16" s="95" t="s">
        <v>22</v>
      </c>
      <c r="Q16" s="3" t="s">
        <v>22</v>
      </c>
      <c r="R16" s="18">
        <v>3</v>
      </c>
      <c r="S16" s="18">
        <v>190</v>
      </c>
      <c r="T16" s="18">
        <v>50</v>
      </c>
      <c r="U16" s="18">
        <v>100</v>
      </c>
      <c r="V16" s="18" t="s">
        <v>206</v>
      </c>
      <c r="W16" s="18">
        <v>0</v>
      </c>
      <c r="X16" s="18">
        <v>0</v>
      </c>
      <c r="Y16" s="50">
        <v>44413</v>
      </c>
      <c r="Z16" s="18">
        <v>71.2</v>
      </c>
      <c r="AA16" s="187"/>
    </row>
    <row r="17" spans="1:28" s="6" customFormat="1" ht="24" customHeight="1" x14ac:dyDescent="0.25">
      <c r="A17" s="58" t="s">
        <v>77</v>
      </c>
      <c r="B17" s="117" t="s">
        <v>137</v>
      </c>
      <c r="C17" s="2" t="s">
        <v>158</v>
      </c>
      <c r="D17" s="117" t="s">
        <v>139</v>
      </c>
      <c r="E17" s="18" t="s">
        <v>207</v>
      </c>
      <c r="F17" s="3" t="s">
        <v>208</v>
      </c>
      <c r="G17" s="50">
        <v>44099</v>
      </c>
      <c r="H17" s="18" t="s">
        <v>206</v>
      </c>
      <c r="I17" s="18">
        <v>0</v>
      </c>
      <c r="J17" s="18" t="s">
        <v>206</v>
      </c>
      <c r="K17" s="18">
        <v>0</v>
      </c>
      <c r="L17" s="18" t="s">
        <v>206</v>
      </c>
      <c r="M17" s="18">
        <v>0</v>
      </c>
      <c r="N17" s="18" t="s">
        <v>206</v>
      </c>
      <c r="O17" s="18">
        <v>0</v>
      </c>
      <c r="P17" s="65" t="s">
        <v>22</v>
      </c>
      <c r="Q17" s="3" t="s">
        <v>22</v>
      </c>
      <c r="R17" s="18">
        <v>2</v>
      </c>
      <c r="S17" s="22">
        <v>185</v>
      </c>
      <c r="T17" s="18">
        <v>60</v>
      </c>
      <c r="U17" s="18">
        <v>90</v>
      </c>
      <c r="V17" s="18" t="s">
        <v>206</v>
      </c>
      <c r="W17" s="18">
        <v>0</v>
      </c>
      <c r="X17" s="18">
        <v>0</v>
      </c>
      <c r="Y17" s="50">
        <v>44418</v>
      </c>
      <c r="Z17" s="18">
        <v>65</v>
      </c>
      <c r="AA17" s="187"/>
    </row>
    <row r="18" spans="1:28" s="6" customFormat="1" ht="24" customHeight="1" x14ac:dyDescent="0.25">
      <c r="A18" s="58" t="s">
        <v>78</v>
      </c>
      <c r="B18" s="108" t="s">
        <v>263</v>
      </c>
      <c r="C18" s="18" t="s">
        <v>96</v>
      </c>
      <c r="D18" s="110" t="s">
        <v>264</v>
      </c>
      <c r="E18" s="18" t="s">
        <v>210</v>
      </c>
      <c r="F18" s="3" t="s">
        <v>208</v>
      </c>
      <c r="G18" s="50">
        <v>44095</v>
      </c>
      <c r="H18" s="18" t="s">
        <v>206</v>
      </c>
      <c r="I18" s="18">
        <v>0</v>
      </c>
      <c r="J18" s="18" t="s">
        <v>22</v>
      </c>
      <c r="K18" s="18">
        <v>1</v>
      </c>
      <c r="L18" s="18" t="s">
        <v>206</v>
      </c>
      <c r="M18" s="18">
        <v>0</v>
      </c>
      <c r="N18" s="18" t="s">
        <v>206</v>
      </c>
      <c r="O18" s="18">
        <v>0</v>
      </c>
      <c r="P18" s="3" t="s">
        <v>22</v>
      </c>
      <c r="Q18" s="3" t="s">
        <v>22</v>
      </c>
      <c r="R18" s="18">
        <v>2</v>
      </c>
      <c r="S18" s="22">
        <v>180</v>
      </c>
      <c r="T18" s="18">
        <v>70</v>
      </c>
      <c r="U18" s="18">
        <v>30</v>
      </c>
      <c r="V18" s="18" t="s">
        <v>206</v>
      </c>
      <c r="W18" s="18">
        <v>0</v>
      </c>
      <c r="X18" s="18">
        <v>30</v>
      </c>
      <c r="Y18" s="50">
        <v>44406</v>
      </c>
      <c r="Z18" s="18">
        <v>58</v>
      </c>
      <c r="AA18" s="187"/>
    </row>
    <row r="19" spans="1:28" s="6" customFormat="1" ht="24" customHeight="1" x14ac:dyDescent="0.25">
      <c r="A19" s="58" t="s">
        <v>266</v>
      </c>
      <c r="B19" s="104" t="s">
        <v>265</v>
      </c>
      <c r="C19" s="18" t="s">
        <v>115</v>
      </c>
      <c r="D19" s="115" t="s">
        <v>171</v>
      </c>
      <c r="E19" s="18" t="s">
        <v>207</v>
      </c>
      <c r="F19" s="3" t="s">
        <v>208</v>
      </c>
      <c r="G19" s="50">
        <v>44098</v>
      </c>
      <c r="H19" s="18" t="s">
        <v>22</v>
      </c>
      <c r="I19" s="18">
        <v>1</v>
      </c>
      <c r="J19" s="152" t="s">
        <v>340</v>
      </c>
      <c r="K19" s="152">
        <v>1</v>
      </c>
      <c r="L19" s="152" t="s">
        <v>206</v>
      </c>
      <c r="M19" s="152">
        <v>0</v>
      </c>
      <c r="N19" s="152" t="s">
        <v>206</v>
      </c>
      <c r="O19" s="152">
        <v>0</v>
      </c>
      <c r="P19" s="58" t="s">
        <v>22</v>
      </c>
      <c r="Q19" s="65" t="s">
        <v>22</v>
      </c>
      <c r="R19" s="152">
        <v>1</v>
      </c>
      <c r="S19" s="22">
        <v>88</v>
      </c>
      <c r="T19" s="18">
        <v>60</v>
      </c>
      <c r="U19" s="18">
        <v>90</v>
      </c>
      <c r="V19" s="18" t="s">
        <v>206</v>
      </c>
      <c r="W19" s="18">
        <v>0</v>
      </c>
      <c r="X19" s="18">
        <v>0</v>
      </c>
      <c r="Y19" s="50">
        <v>44440</v>
      </c>
      <c r="Z19" s="18">
        <v>60</v>
      </c>
      <c r="AA19" s="187"/>
    </row>
    <row r="20" spans="1:28" s="6" customFormat="1" ht="24" customHeight="1" x14ac:dyDescent="0.25">
      <c r="A20" s="58" t="s">
        <v>267</v>
      </c>
      <c r="B20" s="106" t="s">
        <v>169</v>
      </c>
      <c r="C20" s="18" t="s">
        <v>30</v>
      </c>
      <c r="D20" s="110" t="s">
        <v>173</v>
      </c>
      <c r="E20" s="18" t="s">
        <v>211</v>
      </c>
      <c r="F20" s="3" t="s">
        <v>208</v>
      </c>
      <c r="G20" s="50">
        <v>44099</v>
      </c>
      <c r="H20" s="18" t="s">
        <v>206</v>
      </c>
      <c r="I20" s="18">
        <v>0</v>
      </c>
      <c r="J20" s="18" t="s">
        <v>22</v>
      </c>
      <c r="K20" s="18">
        <v>1</v>
      </c>
      <c r="L20" s="18" t="s">
        <v>22</v>
      </c>
      <c r="M20" s="18">
        <v>1</v>
      </c>
      <c r="N20" s="18" t="s">
        <v>206</v>
      </c>
      <c r="O20" s="18">
        <v>0</v>
      </c>
      <c r="P20" s="65" t="s">
        <v>22</v>
      </c>
      <c r="Q20" s="3" t="s">
        <v>22</v>
      </c>
      <c r="R20" s="18">
        <v>2</v>
      </c>
      <c r="S20" s="22">
        <v>142</v>
      </c>
      <c r="T20" s="18">
        <v>40</v>
      </c>
      <c r="U20" s="18">
        <v>60</v>
      </c>
      <c r="V20" s="18" t="s">
        <v>206</v>
      </c>
      <c r="W20" s="18">
        <v>0</v>
      </c>
      <c r="X20" s="18">
        <v>0</v>
      </c>
      <c r="Y20" s="50">
        <v>44420</v>
      </c>
      <c r="Z20" s="18">
        <v>35</v>
      </c>
      <c r="AA20" s="187"/>
      <c r="AB20" s="41"/>
    </row>
    <row r="21" spans="1:28" ht="24" customHeight="1" x14ac:dyDescent="0.25">
      <c r="A21" s="58" t="s">
        <v>268</v>
      </c>
      <c r="B21" s="104" t="s">
        <v>84</v>
      </c>
      <c r="C21" s="18" t="s">
        <v>30</v>
      </c>
      <c r="D21" s="141" t="s">
        <v>129</v>
      </c>
      <c r="E21" s="27" t="s">
        <v>211</v>
      </c>
      <c r="F21" s="3" t="s">
        <v>208</v>
      </c>
      <c r="G21" s="125">
        <v>44093</v>
      </c>
      <c r="H21" s="27" t="s">
        <v>206</v>
      </c>
      <c r="I21" s="27">
        <v>0</v>
      </c>
      <c r="J21" s="27" t="s">
        <v>22</v>
      </c>
      <c r="K21" s="27">
        <v>1</v>
      </c>
      <c r="L21" s="27" t="s">
        <v>206</v>
      </c>
      <c r="M21" s="27">
        <v>0</v>
      </c>
      <c r="N21" s="27" t="s">
        <v>206</v>
      </c>
      <c r="O21" s="27">
        <v>0</v>
      </c>
      <c r="P21" s="3" t="s">
        <v>22</v>
      </c>
      <c r="Q21" s="3" t="s">
        <v>22</v>
      </c>
      <c r="R21" s="27">
        <v>2</v>
      </c>
      <c r="S21" s="2">
        <v>127</v>
      </c>
      <c r="T21" s="2">
        <v>20</v>
      </c>
      <c r="U21" s="2">
        <v>30</v>
      </c>
      <c r="V21" s="2" t="s">
        <v>22</v>
      </c>
      <c r="W21" s="2">
        <v>0</v>
      </c>
      <c r="X21" s="2">
        <v>0</v>
      </c>
      <c r="Y21" s="142">
        <v>44413</v>
      </c>
      <c r="Z21" s="2">
        <v>50</v>
      </c>
      <c r="AA21" s="187"/>
    </row>
    <row r="22" spans="1:28" ht="24" customHeight="1" x14ac:dyDescent="0.25">
      <c r="A22" s="58" t="s">
        <v>269</v>
      </c>
      <c r="B22" s="117" t="s">
        <v>270</v>
      </c>
      <c r="C22" s="2" t="s">
        <v>30</v>
      </c>
      <c r="D22" s="117" t="s">
        <v>271</v>
      </c>
      <c r="E22" s="2" t="s">
        <v>210</v>
      </c>
      <c r="F22" s="3" t="s">
        <v>208</v>
      </c>
      <c r="G22" s="142">
        <v>44094</v>
      </c>
      <c r="H22" s="2" t="s">
        <v>206</v>
      </c>
      <c r="I22" s="2">
        <v>0</v>
      </c>
      <c r="J22" s="2" t="s">
        <v>22</v>
      </c>
      <c r="K22" s="2">
        <v>1</v>
      </c>
      <c r="L22" s="2" t="s">
        <v>206</v>
      </c>
      <c r="M22" s="2">
        <v>0</v>
      </c>
      <c r="N22" s="2" t="s">
        <v>206</v>
      </c>
      <c r="O22" s="2">
        <v>0</v>
      </c>
      <c r="P22" s="2" t="s">
        <v>22</v>
      </c>
      <c r="Q22" s="2" t="s">
        <v>22</v>
      </c>
      <c r="R22" s="2">
        <v>1</v>
      </c>
      <c r="S22" s="2">
        <v>90</v>
      </c>
      <c r="T22" s="2">
        <v>40</v>
      </c>
      <c r="U22" s="2">
        <v>75</v>
      </c>
      <c r="V22" s="2" t="s">
        <v>206</v>
      </c>
      <c r="W22" s="2">
        <v>15</v>
      </c>
      <c r="X22" s="2">
        <v>0</v>
      </c>
      <c r="Y22" s="142">
        <v>44361</v>
      </c>
      <c r="Z22" s="2">
        <v>0</v>
      </c>
      <c r="AA22" s="27"/>
    </row>
    <row r="23" spans="1:28" x14ac:dyDescent="0.25">
      <c r="C23" s="128"/>
    </row>
  </sheetData>
  <mergeCells count="19">
    <mergeCell ref="Y6:Y8"/>
    <mergeCell ref="H7:K7"/>
    <mergeCell ref="L7:O7"/>
    <mergeCell ref="AA9:AA21"/>
    <mergeCell ref="B6:B8"/>
    <mergeCell ref="A6:A8"/>
    <mergeCell ref="A2:AA3"/>
    <mergeCell ref="AA6:AA8"/>
    <mergeCell ref="S6:V7"/>
    <mergeCell ref="Z6:Z8"/>
    <mergeCell ref="P7:R7"/>
    <mergeCell ref="H6:R6"/>
    <mergeCell ref="D6:D8"/>
    <mergeCell ref="E6:E8"/>
    <mergeCell ref="B5:H5"/>
    <mergeCell ref="C6:C8"/>
    <mergeCell ref="F6:F8"/>
    <mergeCell ref="G6:G8"/>
    <mergeCell ref="W6:X7"/>
  </mergeCells>
  <phoneticPr fontId="3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4"/>
  <sheetViews>
    <sheetView topLeftCell="F1" workbookViewId="0">
      <pane ySplit="7" topLeftCell="A8" activePane="bottomLeft" state="frozen"/>
      <selection pane="bottomLeft" activeCell="M25" sqref="M25"/>
    </sheetView>
  </sheetViews>
  <sheetFormatPr defaultColWidth="8.85546875" defaultRowHeight="15" x14ac:dyDescent="0.25"/>
  <cols>
    <col min="1" max="1" width="3.5703125" style="5" bestFit="1" customWidth="1"/>
    <col min="2" max="2" width="26.42578125" style="4" customWidth="1"/>
    <col min="3" max="3" width="13" style="56" customWidth="1"/>
    <col min="4" max="4" width="14.42578125" style="56" customWidth="1"/>
    <col min="5" max="5" width="21.42578125" style="4" customWidth="1"/>
    <col min="6" max="6" width="11.7109375" style="4" customWidth="1"/>
    <col min="7" max="7" width="11.140625" style="4" customWidth="1"/>
    <col min="8" max="8" width="13.42578125" style="4" customWidth="1"/>
    <col min="9" max="9" width="11.5703125" style="4" customWidth="1"/>
    <col min="10" max="10" width="9.5703125" style="4" bestFit="1" customWidth="1"/>
    <col min="11" max="11" width="9.5703125" style="4" customWidth="1"/>
    <col min="12" max="12" width="13" style="4" customWidth="1"/>
    <col min="13" max="13" width="10.42578125" style="4" customWidth="1"/>
    <col min="14" max="14" width="8.85546875" style="4" customWidth="1"/>
    <col min="15" max="15" width="10.7109375" style="4" customWidth="1"/>
    <col min="16" max="16" width="13.140625" style="4" customWidth="1"/>
    <col min="17" max="17" width="10.42578125" style="4" bestFit="1" customWidth="1"/>
    <col min="18" max="18" width="10.42578125" style="4" customWidth="1"/>
    <col min="19" max="19" width="5.42578125" style="4" bestFit="1" customWidth="1"/>
    <col min="20" max="21" width="4.5703125" style="4" bestFit="1" customWidth="1"/>
    <col min="22" max="22" width="4.5703125" style="4" customWidth="1"/>
    <col min="23" max="23" width="6.7109375" style="4" bestFit="1" customWidth="1"/>
    <col min="24" max="24" width="6.28515625" style="4" bestFit="1" customWidth="1"/>
    <col min="25" max="25" width="11.140625" style="4" customWidth="1"/>
    <col min="26" max="26" width="8.5703125" style="4" customWidth="1"/>
    <col min="27" max="27" width="11" style="4" customWidth="1"/>
    <col min="28" max="28" width="39.7109375" style="4" customWidth="1"/>
    <col min="29" max="16384" width="8.85546875" style="4"/>
  </cols>
  <sheetData>
    <row r="1" spans="1:46" x14ac:dyDescent="0.25">
      <c r="A1" s="209" t="s">
        <v>182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</row>
    <row r="2" spans="1:46" ht="14.45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</row>
    <row r="3" spans="1:46" x14ac:dyDescent="0.25">
      <c r="L3" s="186" t="s">
        <v>205</v>
      </c>
      <c r="Y3" s="7"/>
      <c r="Z3" s="7"/>
      <c r="AA3" s="7"/>
    </row>
    <row r="4" spans="1:46" ht="15" customHeight="1" x14ac:dyDescent="0.25">
      <c r="A4" s="122"/>
      <c r="B4" s="213" t="s">
        <v>201</v>
      </c>
      <c r="C4" s="213"/>
      <c r="D4" s="213"/>
      <c r="E4" s="213"/>
      <c r="F4" s="213"/>
      <c r="G4" s="213"/>
      <c r="H4" s="213"/>
      <c r="I4" s="213"/>
      <c r="J4" s="213"/>
      <c r="K4" s="213"/>
      <c r="L4" s="122"/>
      <c r="M4" s="35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46" s="36" customFormat="1" ht="15" customHeight="1" x14ac:dyDescent="0.25">
      <c r="A5" s="188" t="s">
        <v>32</v>
      </c>
      <c r="B5" s="188" t="s">
        <v>80</v>
      </c>
      <c r="C5" s="188" t="s">
        <v>18</v>
      </c>
      <c r="D5" s="188" t="s">
        <v>19</v>
      </c>
      <c r="E5" s="188" t="s">
        <v>0</v>
      </c>
      <c r="F5" s="188" t="s">
        <v>2</v>
      </c>
      <c r="G5" s="188" t="s">
        <v>3</v>
      </c>
      <c r="H5" s="202" t="s">
        <v>105</v>
      </c>
      <c r="I5" s="203"/>
      <c r="J5" s="203"/>
      <c r="K5" s="203"/>
      <c r="L5" s="203"/>
      <c r="M5" s="203"/>
      <c r="N5" s="203"/>
      <c r="O5" s="203"/>
      <c r="P5" s="203"/>
      <c r="Q5" s="203"/>
      <c r="R5" s="204"/>
      <c r="S5" s="195" t="s">
        <v>13</v>
      </c>
      <c r="T5" s="196"/>
      <c r="U5" s="196"/>
      <c r="V5" s="197"/>
      <c r="W5" s="195" t="s">
        <v>25</v>
      </c>
      <c r="X5" s="197"/>
      <c r="Y5" s="188" t="s">
        <v>17</v>
      </c>
      <c r="Z5" s="188" t="s">
        <v>20</v>
      </c>
      <c r="AA5" s="188" t="s">
        <v>48</v>
      </c>
    </row>
    <row r="6" spans="1:46" s="36" customFormat="1" ht="27" customHeight="1" x14ac:dyDescent="0.25">
      <c r="A6" s="189"/>
      <c r="B6" s="189"/>
      <c r="C6" s="189"/>
      <c r="D6" s="189"/>
      <c r="E6" s="189"/>
      <c r="F6" s="189"/>
      <c r="G6" s="189"/>
      <c r="H6" s="202" t="s">
        <v>5</v>
      </c>
      <c r="I6" s="203"/>
      <c r="J6" s="203"/>
      <c r="K6" s="204"/>
      <c r="L6" s="202" t="s">
        <v>7</v>
      </c>
      <c r="M6" s="203"/>
      <c r="N6" s="203"/>
      <c r="O6" s="204"/>
      <c r="P6" s="202" t="s">
        <v>10</v>
      </c>
      <c r="Q6" s="203"/>
      <c r="R6" s="204"/>
      <c r="S6" s="211"/>
      <c r="T6" s="216"/>
      <c r="U6" s="216"/>
      <c r="V6" s="212"/>
      <c r="W6" s="211"/>
      <c r="X6" s="212"/>
      <c r="Y6" s="189"/>
      <c r="Z6" s="189"/>
      <c r="AA6" s="189"/>
    </row>
    <row r="7" spans="1:46" s="36" customFormat="1" ht="43.5" customHeight="1" thickBot="1" x14ac:dyDescent="0.3">
      <c r="A7" s="190"/>
      <c r="B7" s="190"/>
      <c r="C7" s="190"/>
      <c r="D7" s="190"/>
      <c r="E7" s="190"/>
      <c r="F7" s="190"/>
      <c r="G7" s="190"/>
      <c r="H7" s="25" t="s">
        <v>28</v>
      </c>
      <c r="I7" s="25" t="s">
        <v>116</v>
      </c>
      <c r="J7" s="25" t="s">
        <v>6</v>
      </c>
      <c r="K7" s="25" t="s">
        <v>116</v>
      </c>
      <c r="L7" s="25" t="s">
        <v>8</v>
      </c>
      <c r="M7" s="25" t="s">
        <v>116</v>
      </c>
      <c r="N7" s="25" t="s">
        <v>9</v>
      </c>
      <c r="O7" s="25" t="s">
        <v>116</v>
      </c>
      <c r="P7" s="25" t="s">
        <v>11</v>
      </c>
      <c r="Q7" s="25" t="s">
        <v>12</v>
      </c>
      <c r="R7" s="25" t="s">
        <v>116</v>
      </c>
      <c r="S7" s="25" t="s">
        <v>14</v>
      </c>
      <c r="T7" s="25" t="s">
        <v>15</v>
      </c>
      <c r="U7" s="25" t="s">
        <v>16</v>
      </c>
      <c r="V7" s="37" t="s">
        <v>65</v>
      </c>
      <c r="W7" s="25" t="s">
        <v>24</v>
      </c>
      <c r="X7" s="25" t="s">
        <v>26</v>
      </c>
      <c r="Y7" s="190"/>
      <c r="Z7" s="190"/>
      <c r="AA7" s="189"/>
    </row>
    <row r="8" spans="1:46" s="62" customFormat="1" ht="20.100000000000001" customHeight="1" x14ac:dyDescent="0.25">
      <c r="A8" s="60">
        <v>1</v>
      </c>
      <c r="B8" s="112" t="s">
        <v>148</v>
      </c>
      <c r="C8" s="103" t="s">
        <v>102</v>
      </c>
      <c r="D8" s="112" t="s">
        <v>172</v>
      </c>
      <c r="E8" s="60" t="s">
        <v>272</v>
      </c>
      <c r="F8" s="60" t="s">
        <v>208</v>
      </c>
      <c r="G8" s="71">
        <v>44098</v>
      </c>
      <c r="H8" s="57" t="s">
        <v>22</v>
      </c>
      <c r="I8" s="57">
        <v>1</v>
      </c>
      <c r="J8" s="178" t="s">
        <v>22</v>
      </c>
      <c r="K8" s="178">
        <v>1</v>
      </c>
      <c r="L8" s="178" t="s">
        <v>206</v>
      </c>
      <c r="M8" s="178">
        <v>0</v>
      </c>
      <c r="N8" s="178" t="s">
        <v>206</v>
      </c>
      <c r="O8" s="178">
        <v>0</v>
      </c>
      <c r="P8" s="178" t="s">
        <v>22</v>
      </c>
      <c r="Q8" s="178" t="s">
        <v>22</v>
      </c>
      <c r="R8" s="178">
        <v>1</v>
      </c>
      <c r="S8" s="57">
        <v>100</v>
      </c>
      <c r="T8" s="57">
        <v>0</v>
      </c>
      <c r="U8" s="57">
        <v>0</v>
      </c>
      <c r="V8" s="57" t="s">
        <v>206</v>
      </c>
      <c r="W8" s="57">
        <v>20</v>
      </c>
      <c r="X8" s="57">
        <v>0</v>
      </c>
      <c r="Y8" s="71">
        <v>44411</v>
      </c>
      <c r="Z8" s="124">
        <v>58</v>
      </c>
      <c r="AA8" s="214">
        <f>AVERAGE(Z8:Z21)</f>
        <v>54.115384615384613</v>
      </c>
    </row>
    <row r="9" spans="1:46" ht="20.100000000000001" customHeight="1" x14ac:dyDescent="0.25">
      <c r="A9" s="60">
        <v>2</v>
      </c>
      <c r="B9" s="113" t="s">
        <v>273</v>
      </c>
      <c r="C9" s="113" t="s">
        <v>33</v>
      </c>
      <c r="D9" s="113" t="s">
        <v>274</v>
      </c>
      <c r="E9" s="65" t="s">
        <v>214</v>
      </c>
      <c r="F9" s="3" t="s">
        <v>204</v>
      </c>
      <c r="G9" s="48">
        <v>44093</v>
      </c>
      <c r="H9" s="3" t="s">
        <v>206</v>
      </c>
      <c r="I9" s="3">
        <v>0</v>
      </c>
      <c r="J9" s="3" t="s">
        <v>22</v>
      </c>
      <c r="K9" s="3">
        <v>2</v>
      </c>
      <c r="L9" s="3" t="s">
        <v>206</v>
      </c>
      <c r="M9" s="3">
        <v>0</v>
      </c>
      <c r="N9" s="3" t="s">
        <v>206</v>
      </c>
      <c r="O9" s="3">
        <v>0</v>
      </c>
      <c r="P9" s="61" t="s">
        <v>22</v>
      </c>
      <c r="Q9" s="3" t="s">
        <v>206</v>
      </c>
      <c r="R9" s="3">
        <v>0</v>
      </c>
      <c r="S9" s="19">
        <v>90</v>
      </c>
      <c r="T9" s="3">
        <v>60</v>
      </c>
      <c r="U9" s="3">
        <v>30</v>
      </c>
      <c r="V9" s="47" t="s">
        <v>206</v>
      </c>
      <c r="W9" s="3">
        <v>25</v>
      </c>
      <c r="X9" s="3">
        <v>0</v>
      </c>
      <c r="Y9" s="48">
        <v>44424</v>
      </c>
      <c r="Z9" s="74">
        <v>50</v>
      </c>
      <c r="AA9" s="215"/>
    </row>
    <row r="10" spans="1:46" ht="20.100000000000001" customHeight="1" x14ac:dyDescent="0.25">
      <c r="A10" s="60">
        <v>3</v>
      </c>
      <c r="B10" s="113" t="s">
        <v>275</v>
      </c>
      <c r="C10" s="113" t="s">
        <v>103</v>
      </c>
      <c r="D10" s="113" t="s">
        <v>276</v>
      </c>
      <c r="E10" s="65" t="s">
        <v>277</v>
      </c>
      <c r="F10" s="3" t="s">
        <v>208</v>
      </c>
      <c r="G10" s="48">
        <v>44094</v>
      </c>
      <c r="H10" s="3" t="s">
        <v>206</v>
      </c>
      <c r="I10" s="3">
        <v>0</v>
      </c>
      <c r="J10" s="65" t="s">
        <v>206</v>
      </c>
      <c r="K10" s="65">
        <v>0</v>
      </c>
      <c r="L10" s="65" t="s">
        <v>206</v>
      </c>
      <c r="M10" s="65">
        <v>0</v>
      </c>
      <c r="N10" s="65" t="s">
        <v>206</v>
      </c>
      <c r="O10" s="65">
        <v>0</v>
      </c>
      <c r="P10" s="61" t="s">
        <v>22</v>
      </c>
      <c r="Q10" s="65" t="s">
        <v>206</v>
      </c>
      <c r="R10" s="65">
        <v>0</v>
      </c>
      <c r="S10" s="19">
        <v>98</v>
      </c>
      <c r="T10" s="3">
        <v>36</v>
      </c>
      <c r="U10" s="3">
        <v>50</v>
      </c>
      <c r="V10" s="47" t="s">
        <v>206</v>
      </c>
      <c r="W10" s="3">
        <v>0</v>
      </c>
      <c r="X10" s="3">
        <v>0</v>
      </c>
      <c r="Y10" s="48">
        <v>44413</v>
      </c>
      <c r="Z10" s="74">
        <v>45</v>
      </c>
      <c r="AA10" s="215"/>
    </row>
    <row r="11" spans="1:46" ht="20.100000000000001" customHeight="1" x14ac:dyDescent="0.25">
      <c r="A11" s="60">
        <v>4</v>
      </c>
      <c r="B11" s="75" t="s">
        <v>300</v>
      </c>
      <c r="C11" s="113" t="s">
        <v>91</v>
      </c>
      <c r="D11" s="113" t="s">
        <v>301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4"/>
      <c r="Q11" s="182"/>
      <c r="R11" s="182"/>
      <c r="S11" s="182"/>
      <c r="T11" s="182"/>
      <c r="U11" s="182"/>
      <c r="V11" s="182"/>
      <c r="W11" s="182"/>
      <c r="X11" s="182"/>
      <c r="Y11" s="182"/>
      <c r="Z11" s="185"/>
      <c r="AA11" s="215"/>
    </row>
    <row r="12" spans="1:46" ht="20.100000000000001" customHeight="1" x14ac:dyDescent="0.25">
      <c r="A12" s="60">
        <v>5</v>
      </c>
      <c r="B12" s="104" t="s">
        <v>143</v>
      </c>
      <c r="C12" s="104" t="s">
        <v>106</v>
      </c>
      <c r="D12" s="104" t="s">
        <v>170</v>
      </c>
      <c r="E12" s="65" t="s">
        <v>278</v>
      </c>
      <c r="F12" s="3" t="s">
        <v>208</v>
      </c>
      <c r="G12" s="48">
        <v>44093</v>
      </c>
      <c r="H12" s="3" t="s">
        <v>206</v>
      </c>
      <c r="I12" s="3">
        <v>0</v>
      </c>
      <c r="J12" s="3" t="s">
        <v>22</v>
      </c>
      <c r="K12" s="3">
        <v>1</v>
      </c>
      <c r="L12" s="3" t="s">
        <v>206</v>
      </c>
      <c r="M12" s="3">
        <v>0</v>
      </c>
      <c r="N12" s="3" t="s">
        <v>206</v>
      </c>
      <c r="O12" s="3">
        <v>0</v>
      </c>
      <c r="P12" s="61" t="s">
        <v>22</v>
      </c>
      <c r="Q12" s="3" t="s">
        <v>22</v>
      </c>
      <c r="R12" s="3">
        <v>2</v>
      </c>
      <c r="S12" s="19">
        <v>97</v>
      </c>
      <c r="T12" s="3">
        <v>50</v>
      </c>
      <c r="U12" s="3">
        <v>75</v>
      </c>
      <c r="V12" s="47" t="s">
        <v>22</v>
      </c>
      <c r="W12" s="3">
        <v>0</v>
      </c>
      <c r="X12" s="3">
        <v>20</v>
      </c>
      <c r="Y12" s="48">
        <v>44420</v>
      </c>
      <c r="Z12" s="74">
        <v>65</v>
      </c>
      <c r="AA12" s="215"/>
    </row>
    <row r="13" spans="1:46" s="73" customFormat="1" ht="20.100000000000001" customHeight="1" x14ac:dyDescent="0.25">
      <c r="A13" s="60">
        <v>6</v>
      </c>
      <c r="B13" s="104" t="s">
        <v>279</v>
      </c>
      <c r="C13" s="106" t="s">
        <v>109</v>
      </c>
      <c r="D13" s="107" t="s">
        <v>140</v>
      </c>
      <c r="E13" s="65" t="s">
        <v>213</v>
      </c>
      <c r="F13" s="65" t="s">
        <v>208</v>
      </c>
      <c r="G13" s="66">
        <v>44104</v>
      </c>
      <c r="H13" s="65" t="s">
        <v>206</v>
      </c>
      <c r="I13" s="65">
        <v>0</v>
      </c>
      <c r="J13" s="3" t="s">
        <v>22</v>
      </c>
      <c r="K13" s="3">
        <v>2</v>
      </c>
      <c r="L13" s="3" t="s">
        <v>206</v>
      </c>
      <c r="M13" s="3">
        <v>0</v>
      </c>
      <c r="N13" s="3" t="s">
        <v>206</v>
      </c>
      <c r="O13" s="3">
        <v>0</v>
      </c>
      <c r="P13" s="61" t="s">
        <v>22</v>
      </c>
      <c r="Q13" s="3" t="s">
        <v>22</v>
      </c>
      <c r="R13" s="3">
        <v>2</v>
      </c>
      <c r="S13" s="65">
        <v>30</v>
      </c>
      <c r="T13" s="65">
        <v>70</v>
      </c>
      <c r="U13" s="65">
        <v>100</v>
      </c>
      <c r="V13" s="61" t="s">
        <v>206</v>
      </c>
      <c r="W13" s="65">
        <v>40</v>
      </c>
      <c r="X13" s="65">
        <v>0</v>
      </c>
      <c r="Y13" s="66">
        <v>44412</v>
      </c>
      <c r="Z13" s="68">
        <v>71</v>
      </c>
      <c r="AA13" s="215"/>
    </row>
    <row r="14" spans="1:46" s="90" customFormat="1" ht="20.100000000000001" customHeight="1" x14ac:dyDescent="0.25">
      <c r="A14" s="60">
        <v>7</v>
      </c>
      <c r="B14" s="107" t="s">
        <v>280</v>
      </c>
      <c r="C14" s="104" t="s">
        <v>113</v>
      </c>
      <c r="D14" s="104" t="s">
        <v>151</v>
      </c>
      <c r="E14" s="86" t="s">
        <v>278</v>
      </c>
      <c r="F14" s="86" t="s">
        <v>208</v>
      </c>
      <c r="G14" s="87">
        <v>44091</v>
      </c>
      <c r="H14" s="86" t="s">
        <v>206</v>
      </c>
      <c r="I14" s="86">
        <v>0</v>
      </c>
      <c r="J14" s="3" t="s">
        <v>22</v>
      </c>
      <c r="K14" s="3">
        <v>1</v>
      </c>
      <c r="L14" s="3" t="s">
        <v>206</v>
      </c>
      <c r="M14" s="3">
        <v>0</v>
      </c>
      <c r="N14" s="3" t="s">
        <v>206</v>
      </c>
      <c r="O14" s="3">
        <v>0</v>
      </c>
      <c r="P14" s="61" t="s">
        <v>22</v>
      </c>
      <c r="Q14" s="3" t="s">
        <v>22</v>
      </c>
      <c r="R14" s="3">
        <v>2</v>
      </c>
      <c r="S14" s="86">
        <v>168</v>
      </c>
      <c r="T14" s="86">
        <v>50</v>
      </c>
      <c r="U14" s="86">
        <v>75</v>
      </c>
      <c r="V14" s="88" t="s">
        <v>206</v>
      </c>
      <c r="W14" s="86">
        <v>0</v>
      </c>
      <c r="X14" s="86">
        <v>0</v>
      </c>
      <c r="Y14" s="87">
        <v>44410</v>
      </c>
      <c r="Z14" s="89">
        <v>55</v>
      </c>
      <c r="AA14" s="215"/>
    </row>
    <row r="15" spans="1:46" ht="20.100000000000001" customHeight="1" x14ac:dyDescent="0.25">
      <c r="A15" s="60">
        <v>8</v>
      </c>
      <c r="B15" s="104" t="s">
        <v>281</v>
      </c>
      <c r="C15" s="103" t="s">
        <v>96</v>
      </c>
      <c r="D15" s="104" t="s">
        <v>264</v>
      </c>
      <c r="E15" s="3" t="s">
        <v>210</v>
      </c>
      <c r="F15" s="3" t="s">
        <v>208</v>
      </c>
      <c r="G15" s="48">
        <v>44095</v>
      </c>
      <c r="H15" s="3" t="s">
        <v>206</v>
      </c>
      <c r="I15" s="3">
        <v>0</v>
      </c>
      <c r="J15" s="3" t="s">
        <v>22</v>
      </c>
      <c r="K15" s="3">
        <v>1</v>
      </c>
      <c r="L15" s="3" t="s">
        <v>206</v>
      </c>
      <c r="M15" s="3">
        <v>0</v>
      </c>
      <c r="N15" s="3" t="s">
        <v>282</v>
      </c>
      <c r="O15" s="3">
        <v>0</v>
      </c>
      <c r="P15" s="61" t="s">
        <v>22</v>
      </c>
      <c r="Q15" s="3" t="s">
        <v>22</v>
      </c>
      <c r="R15" s="3">
        <v>2</v>
      </c>
      <c r="S15" s="19">
        <v>180</v>
      </c>
      <c r="T15" s="3">
        <v>60</v>
      </c>
      <c r="U15" s="3">
        <v>130</v>
      </c>
      <c r="V15" s="47" t="s">
        <v>22</v>
      </c>
      <c r="W15" s="3">
        <v>0</v>
      </c>
      <c r="X15" s="3">
        <v>30</v>
      </c>
      <c r="Y15" s="48">
        <v>44406</v>
      </c>
      <c r="Z15" s="74">
        <v>59</v>
      </c>
      <c r="AA15" s="215"/>
    </row>
    <row r="16" spans="1:46" ht="20.100000000000001" customHeight="1" x14ac:dyDescent="0.25">
      <c r="A16" s="60">
        <v>9</v>
      </c>
      <c r="B16" s="104" t="s">
        <v>196</v>
      </c>
      <c r="C16" s="108" t="s">
        <v>115</v>
      </c>
      <c r="D16" s="108" t="s">
        <v>199</v>
      </c>
      <c r="E16" s="3" t="s">
        <v>278</v>
      </c>
      <c r="F16" s="3" t="s">
        <v>208</v>
      </c>
      <c r="G16" s="48">
        <v>44097</v>
      </c>
      <c r="H16" s="3" t="s">
        <v>206</v>
      </c>
      <c r="I16" s="3">
        <v>0</v>
      </c>
      <c r="J16" s="3" t="s">
        <v>22</v>
      </c>
      <c r="K16" s="3">
        <v>1</v>
      </c>
      <c r="L16" s="3" t="s">
        <v>206</v>
      </c>
      <c r="M16" s="3">
        <v>0</v>
      </c>
      <c r="N16" s="3" t="s">
        <v>206</v>
      </c>
      <c r="O16" s="3">
        <v>0</v>
      </c>
      <c r="P16" s="61" t="s">
        <v>22</v>
      </c>
      <c r="Q16" s="3" t="s">
        <v>206</v>
      </c>
      <c r="R16" s="3">
        <v>0</v>
      </c>
      <c r="S16" s="19">
        <v>110</v>
      </c>
      <c r="T16" s="3">
        <v>85</v>
      </c>
      <c r="U16" s="3">
        <v>95</v>
      </c>
      <c r="V16" s="47" t="s">
        <v>206</v>
      </c>
      <c r="W16" s="3">
        <v>0</v>
      </c>
      <c r="X16" s="3">
        <v>0</v>
      </c>
      <c r="Y16" s="48">
        <v>44421</v>
      </c>
      <c r="Z16" s="74">
        <v>55</v>
      </c>
      <c r="AA16" s="215"/>
      <c r="AB16" s="41"/>
    </row>
    <row r="17" spans="1:28" ht="20.100000000000001" customHeight="1" x14ac:dyDescent="0.25">
      <c r="A17" s="60">
        <v>10</v>
      </c>
      <c r="B17" s="110" t="s">
        <v>283</v>
      </c>
      <c r="C17" s="114" t="s">
        <v>30</v>
      </c>
      <c r="D17" s="114" t="s">
        <v>271</v>
      </c>
      <c r="E17" s="3" t="s">
        <v>31</v>
      </c>
      <c r="F17" s="3" t="s">
        <v>208</v>
      </c>
      <c r="G17" s="48">
        <v>44100</v>
      </c>
      <c r="H17" s="3" t="s">
        <v>22</v>
      </c>
      <c r="I17" s="3">
        <v>3</v>
      </c>
      <c r="J17" s="3" t="s">
        <v>22</v>
      </c>
      <c r="K17" s="3">
        <v>1</v>
      </c>
      <c r="L17" s="3" t="s">
        <v>206</v>
      </c>
      <c r="M17" s="3">
        <v>0</v>
      </c>
      <c r="N17" s="3" t="s">
        <v>206</v>
      </c>
      <c r="O17" s="3">
        <v>0</v>
      </c>
      <c r="P17" s="61" t="s">
        <v>22</v>
      </c>
      <c r="Q17" s="3" t="s">
        <v>22</v>
      </c>
      <c r="R17" s="3">
        <v>1</v>
      </c>
      <c r="S17" s="19">
        <v>72</v>
      </c>
      <c r="T17" s="3">
        <v>24</v>
      </c>
      <c r="U17" s="3">
        <v>24</v>
      </c>
      <c r="V17" s="47" t="s">
        <v>206</v>
      </c>
      <c r="W17" s="3">
        <v>0</v>
      </c>
      <c r="X17" s="3">
        <v>0</v>
      </c>
      <c r="Y17" s="48">
        <v>44424</v>
      </c>
      <c r="Z17" s="74">
        <v>40</v>
      </c>
      <c r="AA17" s="215"/>
      <c r="AB17" s="41"/>
    </row>
    <row r="18" spans="1:28" ht="20.100000000000001" customHeight="1" x14ac:dyDescent="0.25">
      <c r="A18" s="60">
        <v>11</v>
      </c>
      <c r="B18" s="51" t="s">
        <v>141</v>
      </c>
      <c r="C18" s="114" t="s">
        <v>30</v>
      </c>
      <c r="D18" s="51" t="s">
        <v>175</v>
      </c>
      <c r="E18" s="3" t="s">
        <v>31</v>
      </c>
      <c r="F18" s="3" t="s">
        <v>208</v>
      </c>
      <c r="G18" s="48">
        <v>44079</v>
      </c>
      <c r="H18" s="3" t="s">
        <v>206</v>
      </c>
      <c r="I18" s="3">
        <v>0</v>
      </c>
      <c r="J18" s="3" t="s">
        <v>206</v>
      </c>
      <c r="K18" s="3">
        <v>0</v>
      </c>
      <c r="L18" s="3" t="s">
        <v>206</v>
      </c>
      <c r="M18" s="3">
        <v>0</v>
      </c>
      <c r="N18" s="3" t="s">
        <v>206</v>
      </c>
      <c r="O18" s="3">
        <v>0</v>
      </c>
      <c r="P18" s="61" t="s">
        <v>22</v>
      </c>
      <c r="Q18" s="3" t="s">
        <v>206</v>
      </c>
      <c r="R18" s="3">
        <v>0</v>
      </c>
      <c r="S18" s="3">
        <v>130</v>
      </c>
      <c r="T18" s="3">
        <v>0</v>
      </c>
      <c r="U18" s="3">
        <v>0</v>
      </c>
      <c r="V18" s="47" t="s">
        <v>206</v>
      </c>
      <c r="W18" s="3">
        <v>0</v>
      </c>
      <c r="X18" s="3">
        <v>0</v>
      </c>
      <c r="Y18" s="48">
        <v>44403</v>
      </c>
      <c r="Z18" s="74">
        <v>53</v>
      </c>
      <c r="AA18" s="215"/>
    </row>
    <row r="19" spans="1:28" ht="20.100000000000001" customHeight="1" x14ac:dyDescent="0.25">
      <c r="A19" s="60">
        <v>12</v>
      </c>
      <c r="B19" s="4" t="s">
        <v>284</v>
      </c>
      <c r="C19" s="104" t="s">
        <v>34</v>
      </c>
      <c r="D19" s="104" t="s">
        <v>286</v>
      </c>
      <c r="E19" s="3" t="s">
        <v>216</v>
      </c>
      <c r="F19" s="3" t="s">
        <v>208</v>
      </c>
      <c r="G19" s="66" t="s">
        <v>341</v>
      </c>
      <c r="H19" s="65" t="s">
        <v>22</v>
      </c>
      <c r="I19" s="65">
        <v>1</v>
      </c>
      <c r="J19" s="65" t="s">
        <v>206</v>
      </c>
      <c r="K19" s="65">
        <v>0</v>
      </c>
      <c r="L19" s="65" t="s">
        <v>206</v>
      </c>
      <c r="M19" s="65">
        <v>0</v>
      </c>
      <c r="N19" s="65" t="s">
        <v>206</v>
      </c>
      <c r="O19" s="65">
        <v>0</v>
      </c>
      <c r="P19" s="61" t="s">
        <v>22</v>
      </c>
      <c r="Q19" s="65" t="s">
        <v>206</v>
      </c>
      <c r="R19" s="65">
        <v>0</v>
      </c>
      <c r="S19" s="65">
        <v>60</v>
      </c>
      <c r="T19" s="65">
        <v>50</v>
      </c>
      <c r="U19" s="65">
        <v>60</v>
      </c>
      <c r="V19" s="61" t="s">
        <v>206</v>
      </c>
      <c r="W19" s="65">
        <v>20</v>
      </c>
      <c r="X19" s="65">
        <v>0</v>
      </c>
      <c r="Y19" s="48">
        <v>44420</v>
      </c>
      <c r="Z19" s="74">
        <v>55</v>
      </c>
      <c r="AA19" s="215"/>
    </row>
    <row r="20" spans="1:28" ht="20.100000000000001" customHeight="1" x14ac:dyDescent="0.25">
      <c r="A20" s="60">
        <v>13</v>
      </c>
      <c r="B20" s="104" t="s">
        <v>285</v>
      </c>
      <c r="C20" s="104" t="s">
        <v>99</v>
      </c>
      <c r="D20" s="104" t="s">
        <v>287</v>
      </c>
      <c r="E20" s="3" t="s">
        <v>288</v>
      </c>
      <c r="F20" s="3" t="s">
        <v>208</v>
      </c>
      <c r="G20" s="48">
        <v>44103</v>
      </c>
      <c r="H20" s="3" t="s">
        <v>206</v>
      </c>
      <c r="I20" s="3">
        <v>0</v>
      </c>
      <c r="J20" s="65" t="s">
        <v>206</v>
      </c>
      <c r="K20" s="65">
        <v>0</v>
      </c>
      <c r="L20" s="65" t="s">
        <v>206</v>
      </c>
      <c r="M20" s="65">
        <v>0</v>
      </c>
      <c r="N20" s="65" t="s">
        <v>206</v>
      </c>
      <c r="O20" s="65">
        <v>0</v>
      </c>
      <c r="P20" s="61" t="s">
        <v>22</v>
      </c>
      <c r="Q20" s="65" t="s">
        <v>206</v>
      </c>
      <c r="R20" s="65">
        <v>0</v>
      </c>
      <c r="S20" s="3">
        <v>50</v>
      </c>
      <c r="T20" s="3">
        <v>60</v>
      </c>
      <c r="U20" s="3">
        <v>60</v>
      </c>
      <c r="V20" s="47" t="s">
        <v>206</v>
      </c>
      <c r="W20" s="3">
        <v>23</v>
      </c>
      <c r="X20" s="3">
        <v>0</v>
      </c>
      <c r="Y20" s="48">
        <v>44418</v>
      </c>
      <c r="Z20" s="124">
        <v>60</v>
      </c>
      <c r="AA20" s="215"/>
    </row>
    <row r="21" spans="1:28" ht="20.100000000000001" customHeight="1" x14ac:dyDescent="0.25">
      <c r="A21" s="60">
        <v>14</v>
      </c>
      <c r="B21" s="104" t="s">
        <v>174</v>
      </c>
      <c r="C21" s="104" t="s">
        <v>118</v>
      </c>
      <c r="D21" s="104" t="s">
        <v>131</v>
      </c>
      <c r="E21" s="3" t="s">
        <v>212</v>
      </c>
      <c r="F21" s="3" t="s">
        <v>208</v>
      </c>
      <c r="G21" s="48">
        <v>44114</v>
      </c>
      <c r="H21" s="3" t="s">
        <v>206</v>
      </c>
      <c r="I21" s="3">
        <v>0</v>
      </c>
      <c r="J21" s="3" t="s">
        <v>22</v>
      </c>
      <c r="K21" s="3">
        <v>1</v>
      </c>
      <c r="L21" s="3" t="s">
        <v>206</v>
      </c>
      <c r="M21" s="3">
        <v>0</v>
      </c>
      <c r="N21" s="3" t="s">
        <v>206</v>
      </c>
      <c r="O21" s="3">
        <v>0</v>
      </c>
      <c r="P21" s="61" t="s">
        <v>22</v>
      </c>
      <c r="Q21" s="3" t="s">
        <v>22</v>
      </c>
      <c r="R21" s="3">
        <v>1</v>
      </c>
      <c r="S21" s="3">
        <v>130</v>
      </c>
      <c r="T21" s="3">
        <v>80</v>
      </c>
      <c r="U21" s="3">
        <v>90</v>
      </c>
      <c r="V21" s="47" t="s">
        <v>206</v>
      </c>
      <c r="W21" s="3">
        <v>0</v>
      </c>
      <c r="X21" s="3">
        <v>0</v>
      </c>
      <c r="Y21" s="48">
        <v>44428</v>
      </c>
      <c r="Z21" s="102">
        <v>37.5</v>
      </c>
      <c r="AA21" s="215"/>
    </row>
    <row r="22" spans="1:28" x14ac:dyDescent="0.25">
      <c r="A22" s="63"/>
    </row>
    <row r="23" spans="1:28" x14ac:dyDescent="0.25">
      <c r="A23" s="63"/>
    </row>
    <row r="24" spans="1:28" x14ac:dyDescent="0.25">
      <c r="A24" s="63"/>
    </row>
  </sheetData>
  <mergeCells count="21">
    <mergeCell ref="AA8:AA21"/>
    <mergeCell ref="D5:D7"/>
    <mergeCell ref="G5:G7"/>
    <mergeCell ref="Y5:Y7"/>
    <mergeCell ref="Z5:Z7"/>
    <mergeCell ref="S5:V6"/>
    <mergeCell ref="H6:K6"/>
    <mergeCell ref="AA1:AT2"/>
    <mergeCell ref="A5:A7"/>
    <mergeCell ref="A1:Z2"/>
    <mergeCell ref="F5:F7"/>
    <mergeCell ref="B5:B7"/>
    <mergeCell ref="N4:X4"/>
    <mergeCell ref="L6:O6"/>
    <mergeCell ref="C5:C7"/>
    <mergeCell ref="H5:R5"/>
    <mergeCell ref="E5:E7"/>
    <mergeCell ref="AA5:AA7"/>
    <mergeCell ref="P6:R6"/>
    <mergeCell ref="W5:X6"/>
    <mergeCell ref="B4:K4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2"/>
  <sheetViews>
    <sheetView workbookViewId="0">
      <selection activeCell="A2" sqref="A2:U2"/>
    </sheetView>
  </sheetViews>
  <sheetFormatPr defaultRowHeight="15" x14ac:dyDescent="0.25"/>
  <cols>
    <col min="1" max="1" width="3.85546875" bestFit="1" customWidth="1"/>
    <col min="2" max="2" width="13" customWidth="1"/>
    <col min="3" max="3" width="11.140625" customWidth="1"/>
    <col min="4" max="4" width="10.5703125" customWidth="1"/>
    <col min="5" max="5" width="11.7109375" customWidth="1"/>
    <col min="6" max="6" width="9.42578125" customWidth="1"/>
    <col min="8" max="8" width="11.5703125" bestFit="1" customWidth="1"/>
    <col min="9" max="9" width="9.5703125" bestFit="1" customWidth="1"/>
    <col min="10" max="10" width="10.42578125" bestFit="1" customWidth="1"/>
    <col min="11" max="11" width="6.85546875" bestFit="1" customWidth="1"/>
    <col min="12" max="12" width="10.7109375" bestFit="1" customWidth="1"/>
    <col min="13" max="13" width="10.42578125" bestFit="1" customWidth="1"/>
    <col min="14" max="14" width="4.42578125" bestFit="1" customWidth="1"/>
    <col min="15" max="16" width="3" bestFit="1" customWidth="1"/>
    <col min="17" max="17" width="3.7109375" customWidth="1"/>
    <col min="18" max="18" width="8.140625" bestFit="1" customWidth="1"/>
    <col min="19" max="19" width="6.28515625" bestFit="1" customWidth="1"/>
    <col min="20" max="20" width="7.28515625" customWidth="1"/>
    <col min="21" max="21" width="6.140625" customWidth="1"/>
    <col min="23" max="23" width="16.7109375" customWidth="1"/>
  </cols>
  <sheetData>
    <row r="2" spans="1:23" x14ac:dyDescent="0.25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4" spans="1:23" x14ac:dyDescent="0.25">
      <c r="A4" s="234" t="s">
        <v>64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23" ht="15" customHeight="1" x14ac:dyDescent="0.25">
      <c r="A5" s="220" t="s">
        <v>79</v>
      </c>
      <c r="B5" s="224" t="s">
        <v>80</v>
      </c>
      <c r="C5" s="223" t="s">
        <v>18</v>
      </c>
      <c r="D5" s="223" t="s">
        <v>19</v>
      </c>
      <c r="E5" s="223" t="s">
        <v>0</v>
      </c>
      <c r="F5" s="223" t="s">
        <v>2</v>
      </c>
      <c r="G5" s="224" t="s">
        <v>3</v>
      </c>
      <c r="H5" s="235" t="s">
        <v>63</v>
      </c>
      <c r="I5" s="236"/>
      <c r="J5" s="236"/>
      <c r="K5" s="236"/>
      <c r="L5" s="236"/>
      <c r="M5" s="237"/>
      <c r="N5" s="227" t="s">
        <v>13</v>
      </c>
      <c r="O5" s="231"/>
      <c r="P5" s="231"/>
      <c r="Q5" s="228"/>
      <c r="R5" s="227" t="s">
        <v>25</v>
      </c>
      <c r="S5" s="228"/>
      <c r="T5" s="224" t="s">
        <v>17</v>
      </c>
      <c r="U5" s="224" t="s">
        <v>20</v>
      </c>
      <c r="V5" s="8"/>
    </row>
    <row r="6" spans="1:23" ht="27" customHeight="1" x14ac:dyDescent="0.25">
      <c r="A6" s="221"/>
      <c r="B6" s="225"/>
      <c r="C6" s="223"/>
      <c r="D6" s="223"/>
      <c r="E6" s="223"/>
      <c r="F6" s="223"/>
      <c r="G6" s="225"/>
      <c r="H6" s="223" t="s">
        <v>5</v>
      </c>
      <c r="I6" s="223"/>
      <c r="J6" s="223" t="s">
        <v>7</v>
      </c>
      <c r="K6" s="223"/>
      <c r="L6" s="223" t="s">
        <v>10</v>
      </c>
      <c r="M6" s="223"/>
      <c r="N6" s="229"/>
      <c r="O6" s="232"/>
      <c r="P6" s="232"/>
      <c r="Q6" s="230"/>
      <c r="R6" s="229"/>
      <c r="S6" s="230"/>
      <c r="T6" s="225"/>
      <c r="U6" s="225"/>
      <c r="V6" s="9" t="s">
        <v>48</v>
      </c>
    </row>
    <row r="7" spans="1:23" ht="43.5" x14ac:dyDescent="0.25">
      <c r="A7" s="222"/>
      <c r="B7" s="226"/>
      <c r="C7" s="223"/>
      <c r="D7" s="223"/>
      <c r="E7" s="223"/>
      <c r="F7" s="223"/>
      <c r="G7" s="226"/>
      <c r="H7" s="11" t="s">
        <v>28</v>
      </c>
      <c r="I7" s="11" t="s">
        <v>6</v>
      </c>
      <c r="J7" s="11" t="s">
        <v>8</v>
      </c>
      <c r="K7" s="11" t="s">
        <v>9</v>
      </c>
      <c r="L7" s="11" t="s">
        <v>11</v>
      </c>
      <c r="M7" s="11" t="s">
        <v>12</v>
      </c>
      <c r="N7" s="11" t="s">
        <v>14</v>
      </c>
      <c r="O7" s="11" t="s">
        <v>15</v>
      </c>
      <c r="P7" s="11" t="s">
        <v>16</v>
      </c>
      <c r="Q7" s="14" t="s">
        <v>65</v>
      </c>
      <c r="R7" s="11" t="s">
        <v>24</v>
      </c>
      <c r="S7" s="11" t="s">
        <v>26</v>
      </c>
      <c r="T7" s="226"/>
      <c r="U7" s="226"/>
      <c r="V7" s="10"/>
    </row>
    <row r="8" spans="1:23" ht="45" x14ac:dyDescent="0.25">
      <c r="A8" s="2" t="s">
        <v>69</v>
      </c>
      <c r="B8" s="3" t="s">
        <v>82</v>
      </c>
      <c r="C8" s="3" t="s">
        <v>33</v>
      </c>
      <c r="D8" s="3" t="s">
        <v>35</v>
      </c>
      <c r="E8" s="3" t="s">
        <v>23</v>
      </c>
      <c r="F8" s="3" t="s">
        <v>27</v>
      </c>
      <c r="G8" s="3" t="s">
        <v>54</v>
      </c>
      <c r="H8" s="3" t="s">
        <v>21</v>
      </c>
      <c r="I8" s="3">
        <v>1</v>
      </c>
      <c r="J8" s="3" t="s">
        <v>21</v>
      </c>
      <c r="K8" s="3" t="s">
        <v>21</v>
      </c>
      <c r="L8" s="3" t="s">
        <v>22</v>
      </c>
      <c r="M8" s="3">
        <v>1</v>
      </c>
      <c r="N8" s="19">
        <f>60+50+30</f>
        <v>140</v>
      </c>
      <c r="O8" s="3">
        <v>15</v>
      </c>
      <c r="P8" s="3">
        <v>50</v>
      </c>
      <c r="Q8" s="15" t="s">
        <v>66</v>
      </c>
      <c r="R8" s="3" t="s">
        <v>21</v>
      </c>
      <c r="S8" s="3" t="s">
        <v>21</v>
      </c>
      <c r="T8" s="3" t="s">
        <v>55</v>
      </c>
      <c r="U8" s="3">
        <v>70</v>
      </c>
      <c r="V8" s="217">
        <f>AVERAGE(U8:U12)</f>
        <v>42</v>
      </c>
      <c r="W8" s="21"/>
    </row>
    <row r="9" spans="1:23" ht="30" x14ac:dyDescent="0.25">
      <c r="A9" s="2" t="s">
        <v>70</v>
      </c>
      <c r="B9" s="3" t="s">
        <v>81</v>
      </c>
      <c r="C9" s="3" t="s">
        <v>33</v>
      </c>
      <c r="D9" s="3" t="s">
        <v>38</v>
      </c>
      <c r="E9" s="3" t="s">
        <v>31</v>
      </c>
      <c r="F9" s="3" t="s">
        <v>21</v>
      </c>
      <c r="G9" s="3" t="s">
        <v>56</v>
      </c>
      <c r="H9" s="3" t="s">
        <v>22</v>
      </c>
      <c r="I9" s="3">
        <v>1</v>
      </c>
      <c r="J9" s="3" t="s">
        <v>21</v>
      </c>
      <c r="K9" s="3" t="s">
        <v>21</v>
      </c>
      <c r="L9" s="3" t="s">
        <v>22</v>
      </c>
      <c r="M9" s="3">
        <v>1</v>
      </c>
      <c r="N9" s="19">
        <v>86</v>
      </c>
      <c r="O9" s="3">
        <f>27+14</f>
        <v>41</v>
      </c>
      <c r="P9" s="3">
        <v>30</v>
      </c>
      <c r="Q9" s="15" t="s">
        <v>22</v>
      </c>
      <c r="R9" s="3" t="s">
        <v>21</v>
      </c>
      <c r="S9" s="3" t="s">
        <v>21</v>
      </c>
      <c r="T9" s="3" t="s">
        <v>50</v>
      </c>
      <c r="U9" s="3">
        <v>43</v>
      </c>
      <c r="V9" s="218"/>
      <c r="W9" s="21"/>
    </row>
    <row r="10" spans="1:23" ht="45" x14ac:dyDescent="0.25">
      <c r="A10" s="2" t="s">
        <v>71</v>
      </c>
      <c r="B10" s="3" t="s">
        <v>84</v>
      </c>
      <c r="C10" s="3" t="s">
        <v>30</v>
      </c>
      <c r="D10" s="3" t="s">
        <v>39</v>
      </c>
      <c r="E10" s="3" t="s">
        <v>40</v>
      </c>
      <c r="F10" s="3" t="s">
        <v>27</v>
      </c>
      <c r="G10" s="3" t="s">
        <v>53</v>
      </c>
      <c r="H10" s="3" t="s">
        <v>22</v>
      </c>
      <c r="I10" s="3">
        <v>1</v>
      </c>
      <c r="J10" s="3">
        <v>1</v>
      </c>
      <c r="K10" s="3" t="s">
        <v>21</v>
      </c>
      <c r="L10" s="3" t="s">
        <v>22</v>
      </c>
      <c r="M10" s="3">
        <v>1</v>
      </c>
      <c r="N10" s="3">
        <f>24+40</f>
        <v>64</v>
      </c>
      <c r="O10" s="3">
        <v>60</v>
      </c>
      <c r="P10" s="3">
        <v>90</v>
      </c>
      <c r="Q10" s="15" t="s">
        <v>66</v>
      </c>
      <c r="R10" s="3" t="s">
        <v>41</v>
      </c>
      <c r="S10" s="3" t="s">
        <v>21</v>
      </c>
      <c r="T10" s="3" t="s">
        <v>51</v>
      </c>
      <c r="U10" s="3">
        <v>32</v>
      </c>
      <c r="V10" s="218"/>
    </row>
    <row r="11" spans="1:23" ht="45" x14ac:dyDescent="0.25">
      <c r="A11" s="2" t="s">
        <v>72</v>
      </c>
      <c r="B11" s="3" t="s">
        <v>85</v>
      </c>
      <c r="C11" s="3" t="s">
        <v>30</v>
      </c>
      <c r="D11" s="3" t="s">
        <v>29</v>
      </c>
      <c r="E11" s="3" t="s">
        <v>31</v>
      </c>
      <c r="F11" s="3" t="s">
        <v>27</v>
      </c>
      <c r="G11" s="3" t="s">
        <v>54</v>
      </c>
      <c r="H11" s="3" t="s">
        <v>22</v>
      </c>
      <c r="I11" s="3">
        <v>1</v>
      </c>
      <c r="J11" s="3" t="s">
        <v>21</v>
      </c>
      <c r="K11" s="3" t="s">
        <v>21</v>
      </c>
      <c r="L11" s="3" t="s">
        <v>22</v>
      </c>
      <c r="M11" s="3">
        <v>1</v>
      </c>
      <c r="N11" s="3">
        <f>7+51</f>
        <v>58</v>
      </c>
      <c r="O11" s="3">
        <v>20</v>
      </c>
      <c r="P11" s="3">
        <v>37</v>
      </c>
      <c r="Q11" s="15" t="s">
        <v>66</v>
      </c>
      <c r="R11" s="3" t="s">
        <v>21</v>
      </c>
      <c r="S11" s="3" t="s">
        <v>21</v>
      </c>
      <c r="T11" s="3" t="s">
        <v>50</v>
      </c>
      <c r="U11" s="3">
        <v>40</v>
      </c>
      <c r="V11" s="218"/>
    </row>
    <row r="12" spans="1:23" ht="45" x14ac:dyDescent="0.25">
      <c r="A12" s="2" t="s">
        <v>73</v>
      </c>
      <c r="B12" s="3" t="s">
        <v>83</v>
      </c>
      <c r="C12" s="3" t="s">
        <v>34</v>
      </c>
      <c r="D12" s="3" t="s">
        <v>36</v>
      </c>
      <c r="E12" s="3" t="s">
        <v>23</v>
      </c>
      <c r="F12" s="3" t="s">
        <v>37</v>
      </c>
      <c r="G12" s="3" t="s">
        <v>52</v>
      </c>
      <c r="H12" s="3" t="s">
        <v>21</v>
      </c>
      <c r="I12" s="3">
        <v>1</v>
      </c>
      <c r="J12" s="3" t="s">
        <v>21</v>
      </c>
      <c r="K12" s="3" t="s">
        <v>21</v>
      </c>
      <c r="L12" s="3" t="s">
        <v>22</v>
      </c>
      <c r="M12" s="3" t="s">
        <v>21</v>
      </c>
      <c r="N12" s="3">
        <f>10+67.5</f>
        <v>77.5</v>
      </c>
      <c r="O12" s="3">
        <v>17</v>
      </c>
      <c r="P12" s="3">
        <v>37</v>
      </c>
      <c r="Q12" s="15" t="s">
        <v>66</v>
      </c>
      <c r="R12" s="3" t="s">
        <v>21</v>
      </c>
      <c r="S12" s="3" t="s">
        <v>21</v>
      </c>
      <c r="T12" s="3" t="s">
        <v>51</v>
      </c>
      <c r="U12" s="3">
        <v>25</v>
      </c>
      <c r="V12" s="219"/>
    </row>
  </sheetData>
  <mergeCells count="18">
    <mergeCell ref="A2:U2"/>
    <mergeCell ref="A4:M4"/>
    <mergeCell ref="G5:G7"/>
    <mergeCell ref="E5:E7"/>
    <mergeCell ref="C5:C7"/>
    <mergeCell ref="D5:D7"/>
    <mergeCell ref="H5:M5"/>
    <mergeCell ref="F5:F7"/>
    <mergeCell ref="U5:U7"/>
    <mergeCell ref="B5:B7"/>
    <mergeCell ref="V8:V12"/>
    <mergeCell ref="A5:A7"/>
    <mergeCell ref="H6:I6"/>
    <mergeCell ref="J6:K6"/>
    <mergeCell ref="L6:M6"/>
    <mergeCell ref="T5:T7"/>
    <mergeCell ref="R5:S6"/>
    <mergeCell ref="N5:Q6"/>
  </mergeCells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19"/>
  <sheetViews>
    <sheetView topLeftCell="A5" workbookViewId="0">
      <selection activeCell="H25" sqref="H25"/>
    </sheetView>
  </sheetViews>
  <sheetFormatPr defaultColWidth="8.85546875" defaultRowHeight="15" x14ac:dyDescent="0.25"/>
  <cols>
    <col min="1" max="1" width="3.5703125" style="5" bestFit="1" customWidth="1"/>
    <col min="2" max="2" width="24.7109375" style="4" customWidth="1"/>
    <col min="3" max="3" width="13" style="4" customWidth="1"/>
    <col min="4" max="4" width="10.85546875" style="4" customWidth="1"/>
    <col min="5" max="5" width="16.28515625" style="4" customWidth="1"/>
    <col min="6" max="6" width="11.7109375" style="4" customWidth="1"/>
    <col min="7" max="7" width="11.140625" style="4" customWidth="1"/>
    <col min="8" max="8" width="13.42578125" style="4" customWidth="1"/>
    <col min="9" max="9" width="11.5703125" style="4" customWidth="1"/>
    <col min="10" max="10" width="10.28515625" style="4" customWidth="1"/>
    <col min="11" max="11" width="9.5703125" style="4" customWidth="1"/>
    <col min="12" max="12" width="13" style="4" customWidth="1"/>
    <col min="13" max="13" width="10.42578125" style="4" customWidth="1"/>
    <col min="14" max="14" width="8.85546875" style="4" customWidth="1"/>
    <col min="15" max="15" width="10.7109375" style="4" customWidth="1"/>
    <col min="16" max="16" width="13.140625" style="4" customWidth="1"/>
    <col min="17" max="17" width="10.42578125" style="4" bestFit="1" customWidth="1"/>
    <col min="18" max="18" width="10.42578125" style="4" customWidth="1"/>
    <col min="19" max="19" width="5.42578125" style="4" bestFit="1" customWidth="1"/>
    <col min="20" max="21" width="4.5703125" style="4" bestFit="1" customWidth="1"/>
    <col min="22" max="22" width="4.5703125" style="4" customWidth="1"/>
    <col min="23" max="23" width="6.7109375" style="4" bestFit="1" customWidth="1"/>
    <col min="24" max="24" width="6.28515625" style="4" bestFit="1" customWidth="1"/>
    <col min="25" max="25" width="11.140625" style="4" customWidth="1"/>
    <col min="26" max="26" width="8.5703125" style="4" customWidth="1"/>
    <col min="27" max="27" width="11" style="4" customWidth="1"/>
    <col min="28" max="28" width="39.7109375" style="4" customWidth="1"/>
    <col min="29" max="16384" width="8.85546875" style="4"/>
  </cols>
  <sheetData>
    <row r="1" spans="1:103" x14ac:dyDescent="0.25">
      <c r="A1" s="209" t="s">
        <v>183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</row>
    <row r="2" spans="1:103" ht="14.45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</row>
    <row r="3" spans="1:103" x14ac:dyDescent="0.25">
      <c r="K3" s="240" t="s">
        <v>205</v>
      </c>
      <c r="L3" s="240"/>
      <c r="Y3" s="7"/>
      <c r="Z3" s="7"/>
      <c r="AA3" s="7"/>
    </row>
    <row r="4" spans="1:103" ht="15" customHeight="1" x14ac:dyDescent="0.25">
      <c r="A4" s="122"/>
      <c r="B4" s="213" t="s">
        <v>202</v>
      </c>
      <c r="C4" s="213"/>
      <c r="D4" s="213"/>
      <c r="E4" s="213"/>
      <c r="F4" s="213"/>
      <c r="G4" s="213"/>
      <c r="H4" s="213"/>
      <c r="I4" s="213"/>
      <c r="J4" s="213"/>
      <c r="K4" s="213"/>
      <c r="L4" s="122"/>
      <c r="M4" s="35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103" s="36" customFormat="1" ht="15" customHeight="1" x14ac:dyDescent="0.25">
      <c r="A5" s="188" t="s">
        <v>32</v>
      </c>
      <c r="B5" s="188" t="s">
        <v>80</v>
      </c>
      <c r="C5" s="188" t="s">
        <v>18</v>
      </c>
      <c r="D5" s="188" t="s">
        <v>19</v>
      </c>
      <c r="E5" s="188" t="s">
        <v>0</v>
      </c>
      <c r="F5" s="188" t="s">
        <v>2</v>
      </c>
      <c r="G5" s="188" t="s">
        <v>3</v>
      </c>
      <c r="H5" s="202" t="s">
        <v>105</v>
      </c>
      <c r="I5" s="203"/>
      <c r="J5" s="203"/>
      <c r="K5" s="203"/>
      <c r="L5" s="203"/>
      <c r="M5" s="203"/>
      <c r="N5" s="203"/>
      <c r="O5" s="203"/>
      <c r="P5" s="203"/>
      <c r="Q5" s="203"/>
      <c r="R5" s="204"/>
      <c r="S5" s="195" t="s">
        <v>13</v>
      </c>
      <c r="T5" s="196"/>
      <c r="U5" s="196"/>
      <c r="V5" s="197"/>
      <c r="W5" s="195" t="s">
        <v>25</v>
      </c>
      <c r="X5" s="197"/>
      <c r="Y5" s="188" t="s">
        <v>17</v>
      </c>
      <c r="Z5" s="188" t="s">
        <v>20</v>
      </c>
      <c r="AA5" s="188" t="s">
        <v>48</v>
      </c>
    </row>
    <row r="6" spans="1:103" s="36" customFormat="1" ht="27" customHeight="1" x14ac:dyDescent="0.25">
      <c r="A6" s="189"/>
      <c r="B6" s="189"/>
      <c r="C6" s="189"/>
      <c r="D6" s="189"/>
      <c r="E6" s="189"/>
      <c r="F6" s="189"/>
      <c r="G6" s="189"/>
      <c r="H6" s="202" t="s">
        <v>5</v>
      </c>
      <c r="I6" s="203"/>
      <c r="J6" s="203"/>
      <c r="K6" s="204"/>
      <c r="L6" s="202" t="s">
        <v>7</v>
      </c>
      <c r="M6" s="203"/>
      <c r="N6" s="203"/>
      <c r="O6" s="204"/>
      <c r="P6" s="202" t="s">
        <v>10</v>
      </c>
      <c r="Q6" s="203"/>
      <c r="R6" s="204"/>
      <c r="S6" s="211"/>
      <c r="T6" s="216"/>
      <c r="U6" s="216"/>
      <c r="V6" s="212"/>
      <c r="W6" s="211"/>
      <c r="X6" s="212"/>
      <c r="Y6" s="189"/>
      <c r="Z6" s="189"/>
      <c r="AA6" s="189"/>
    </row>
    <row r="7" spans="1:103" s="36" customFormat="1" ht="43.5" customHeight="1" thickBot="1" x14ac:dyDescent="0.3">
      <c r="A7" s="190"/>
      <c r="B7" s="190"/>
      <c r="C7" s="190"/>
      <c r="D7" s="190"/>
      <c r="E7" s="190"/>
      <c r="F7" s="190"/>
      <c r="G7" s="190"/>
      <c r="H7" s="25" t="s">
        <v>28</v>
      </c>
      <c r="I7" s="25" t="s">
        <v>116</v>
      </c>
      <c r="J7" s="25" t="s">
        <v>6</v>
      </c>
      <c r="K7" s="25" t="s">
        <v>116</v>
      </c>
      <c r="L7" s="25" t="s">
        <v>8</v>
      </c>
      <c r="M7" s="25" t="s">
        <v>116</v>
      </c>
      <c r="N7" s="25" t="s">
        <v>9</v>
      </c>
      <c r="O7" s="25" t="s">
        <v>116</v>
      </c>
      <c r="P7" s="25" t="s">
        <v>11</v>
      </c>
      <c r="Q7" s="25" t="s">
        <v>12</v>
      </c>
      <c r="R7" s="25" t="s">
        <v>116</v>
      </c>
      <c r="S7" s="25" t="s">
        <v>14</v>
      </c>
      <c r="T7" s="25" t="s">
        <v>15</v>
      </c>
      <c r="U7" s="25" t="s">
        <v>16</v>
      </c>
      <c r="V7" s="37" t="s">
        <v>65</v>
      </c>
      <c r="W7" s="25" t="s">
        <v>24</v>
      </c>
      <c r="X7" s="25" t="s">
        <v>26</v>
      </c>
      <c r="Y7" s="190"/>
      <c r="Z7" s="190"/>
      <c r="AA7" s="189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</row>
    <row r="8" spans="1:103" s="91" customFormat="1" ht="24" customHeight="1" x14ac:dyDescent="0.25">
      <c r="A8" s="58" t="s">
        <v>69</v>
      </c>
      <c r="B8" s="144" t="s">
        <v>221</v>
      </c>
      <c r="C8" s="58" t="s">
        <v>33</v>
      </c>
      <c r="D8" s="144" t="s">
        <v>35</v>
      </c>
      <c r="E8" s="58" t="s">
        <v>212</v>
      </c>
      <c r="F8" s="58" t="s">
        <v>208</v>
      </c>
      <c r="G8" s="83">
        <v>44105</v>
      </c>
      <c r="H8" s="58" t="s">
        <v>206</v>
      </c>
      <c r="I8" s="58">
        <v>0</v>
      </c>
      <c r="J8" s="58" t="s">
        <v>22</v>
      </c>
      <c r="K8" s="58">
        <v>1</v>
      </c>
      <c r="L8" s="58" t="s">
        <v>206</v>
      </c>
      <c r="M8" s="58">
        <v>0</v>
      </c>
      <c r="N8" s="58" t="s">
        <v>206</v>
      </c>
      <c r="O8" s="58">
        <v>0</v>
      </c>
      <c r="P8" s="58" t="s">
        <v>22</v>
      </c>
      <c r="Q8" s="58" t="s">
        <v>206</v>
      </c>
      <c r="R8" s="58">
        <v>0</v>
      </c>
      <c r="S8" s="58">
        <v>110</v>
      </c>
      <c r="T8" s="58">
        <v>40</v>
      </c>
      <c r="U8" s="58">
        <v>60</v>
      </c>
      <c r="V8" s="58" t="s">
        <v>206</v>
      </c>
      <c r="W8" s="58">
        <v>0</v>
      </c>
      <c r="X8" s="58">
        <v>0</v>
      </c>
      <c r="Y8" s="83" t="s">
        <v>302</v>
      </c>
      <c r="Z8" s="76">
        <v>65</v>
      </c>
      <c r="AA8" s="214">
        <f>AVERAGE(Z8:Z17)</f>
        <v>45.444444444444443</v>
      </c>
    </row>
    <row r="9" spans="1:103" s="56" customFormat="1" ht="24" customHeight="1" x14ac:dyDescent="0.25">
      <c r="A9" s="3" t="s">
        <v>70</v>
      </c>
      <c r="B9" s="144" t="s">
        <v>289</v>
      </c>
      <c r="C9" s="58" t="s">
        <v>103</v>
      </c>
      <c r="D9" s="144" t="s">
        <v>153</v>
      </c>
      <c r="E9" s="3" t="s">
        <v>210</v>
      </c>
      <c r="F9" s="3" t="s">
        <v>208</v>
      </c>
      <c r="G9" s="48">
        <v>44089</v>
      </c>
      <c r="H9" s="3" t="s">
        <v>206</v>
      </c>
      <c r="I9" s="3">
        <v>0</v>
      </c>
      <c r="J9" s="58" t="s">
        <v>206</v>
      </c>
      <c r="K9" s="58">
        <v>0</v>
      </c>
      <c r="L9" s="58" t="s">
        <v>206</v>
      </c>
      <c r="M9" s="58">
        <v>0</v>
      </c>
      <c r="N9" s="58" t="s">
        <v>206</v>
      </c>
      <c r="O9" s="58">
        <v>0</v>
      </c>
      <c r="P9" s="58" t="s">
        <v>22</v>
      </c>
      <c r="Q9" s="58" t="s">
        <v>206</v>
      </c>
      <c r="R9" s="58">
        <v>0</v>
      </c>
      <c r="S9" s="65">
        <v>58</v>
      </c>
      <c r="T9" s="65">
        <v>40</v>
      </c>
      <c r="U9" s="65">
        <v>60</v>
      </c>
      <c r="V9" s="65" t="s">
        <v>206</v>
      </c>
      <c r="W9" s="65">
        <v>0</v>
      </c>
      <c r="X9" s="65">
        <v>0</v>
      </c>
      <c r="Y9" s="66">
        <v>44413</v>
      </c>
      <c r="Z9" s="68">
        <v>45</v>
      </c>
      <c r="AA9" s="238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</row>
    <row r="10" spans="1:103" ht="24" customHeight="1" x14ac:dyDescent="0.25">
      <c r="A10" s="3" t="s">
        <v>71</v>
      </c>
      <c r="B10" s="145" t="s">
        <v>290</v>
      </c>
      <c r="C10" s="3" t="s">
        <v>108</v>
      </c>
      <c r="D10" s="145" t="s">
        <v>296</v>
      </c>
      <c r="E10" s="3" t="s">
        <v>216</v>
      </c>
      <c r="F10" s="3" t="s">
        <v>208</v>
      </c>
      <c r="G10" s="48">
        <v>44082</v>
      </c>
      <c r="H10" s="3" t="s">
        <v>22</v>
      </c>
      <c r="I10" s="3">
        <v>1</v>
      </c>
      <c r="J10" s="58" t="s">
        <v>22</v>
      </c>
      <c r="K10" s="58">
        <v>1</v>
      </c>
      <c r="L10" s="58" t="s">
        <v>206</v>
      </c>
      <c r="M10" s="58">
        <v>0</v>
      </c>
      <c r="N10" s="58" t="s">
        <v>206</v>
      </c>
      <c r="O10" s="58">
        <v>0</v>
      </c>
      <c r="P10" s="58" t="s">
        <v>22</v>
      </c>
      <c r="Q10" s="58" t="s">
        <v>22</v>
      </c>
      <c r="R10" s="58">
        <v>1</v>
      </c>
      <c r="S10" s="65">
        <v>88</v>
      </c>
      <c r="T10" s="65">
        <v>40</v>
      </c>
      <c r="U10" s="65">
        <v>60</v>
      </c>
      <c r="V10" s="61" t="s">
        <v>206</v>
      </c>
      <c r="W10" s="65">
        <v>0</v>
      </c>
      <c r="X10" s="65">
        <v>0</v>
      </c>
      <c r="Y10" s="66">
        <v>44414</v>
      </c>
      <c r="Z10" s="68">
        <v>41</v>
      </c>
      <c r="AA10" s="238"/>
    </row>
    <row r="11" spans="1:103" ht="24" customHeight="1" x14ac:dyDescent="0.25">
      <c r="A11" s="3" t="s">
        <v>72</v>
      </c>
      <c r="B11" s="145" t="s">
        <v>291</v>
      </c>
      <c r="C11" s="3" t="s">
        <v>106</v>
      </c>
      <c r="D11" s="145" t="s">
        <v>127</v>
      </c>
      <c r="E11" s="3" t="s">
        <v>211</v>
      </c>
      <c r="F11" s="3" t="s">
        <v>208</v>
      </c>
      <c r="G11" s="48">
        <v>44096</v>
      </c>
      <c r="H11" s="3" t="s">
        <v>22</v>
      </c>
      <c r="I11" s="3">
        <v>1</v>
      </c>
      <c r="J11" s="3" t="s">
        <v>22</v>
      </c>
      <c r="K11" s="3">
        <v>2</v>
      </c>
      <c r="L11" s="3" t="s">
        <v>206</v>
      </c>
      <c r="M11" s="3">
        <v>0</v>
      </c>
      <c r="N11" s="3" t="s">
        <v>206</v>
      </c>
      <c r="O11" s="3">
        <v>0</v>
      </c>
      <c r="P11" s="5" t="s">
        <v>22</v>
      </c>
      <c r="Q11" s="3" t="s">
        <v>206</v>
      </c>
      <c r="R11" s="3">
        <v>0</v>
      </c>
      <c r="S11" s="19">
        <v>150</v>
      </c>
      <c r="T11" s="3">
        <v>150</v>
      </c>
      <c r="U11" s="3">
        <v>150</v>
      </c>
      <c r="V11" s="47" t="s">
        <v>206</v>
      </c>
      <c r="W11" s="3">
        <v>20</v>
      </c>
      <c r="X11" s="3">
        <v>0</v>
      </c>
      <c r="Y11" s="48">
        <v>44424</v>
      </c>
      <c r="Z11" s="124">
        <v>45</v>
      </c>
      <c r="AA11" s="238"/>
    </row>
    <row r="12" spans="1:103" ht="24" customHeight="1" x14ac:dyDescent="0.25">
      <c r="A12" s="3" t="s">
        <v>73</v>
      </c>
      <c r="B12" s="75" t="s">
        <v>292</v>
      </c>
      <c r="C12" s="3" t="s">
        <v>109</v>
      </c>
      <c r="D12" s="75" t="s">
        <v>297</v>
      </c>
      <c r="E12" s="3" t="s">
        <v>211</v>
      </c>
      <c r="F12" s="3" t="s">
        <v>208</v>
      </c>
      <c r="G12" s="48">
        <v>44094</v>
      </c>
      <c r="H12" s="3" t="s">
        <v>206</v>
      </c>
      <c r="I12" s="3">
        <v>0</v>
      </c>
      <c r="J12" s="3" t="s">
        <v>22</v>
      </c>
      <c r="K12" s="3">
        <v>1</v>
      </c>
      <c r="L12" s="3" t="s">
        <v>206</v>
      </c>
      <c r="M12" s="3">
        <v>0</v>
      </c>
      <c r="N12" s="3" t="s">
        <v>206</v>
      </c>
      <c r="O12" s="3">
        <v>0</v>
      </c>
      <c r="P12" s="3" t="s">
        <v>22</v>
      </c>
      <c r="Q12" s="3" t="s">
        <v>206</v>
      </c>
      <c r="R12" s="3">
        <v>0</v>
      </c>
      <c r="S12" s="19">
        <v>170</v>
      </c>
      <c r="T12" s="3">
        <v>60</v>
      </c>
      <c r="U12" s="3">
        <v>50</v>
      </c>
      <c r="V12" s="47" t="s">
        <v>206</v>
      </c>
      <c r="W12" s="3">
        <v>0</v>
      </c>
      <c r="X12" s="3">
        <v>30</v>
      </c>
      <c r="Y12" s="48" t="s">
        <v>303</v>
      </c>
      <c r="Z12" s="48" t="s">
        <v>303</v>
      </c>
      <c r="AA12" s="238"/>
    </row>
    <row r="13" spans="1:103" s="73" customFormat="1" ht="24" customHeight="1" x14ac:dyDescent="0.25">
      <c r="A13" s="65" t="s">
        <v>74</v>
      </c>
      <c r="B13" s="75" t="s">
        <v>293</v>
      </c>
      <c r="C13" s="65" t="s">
        <v>158</v>
      </c>
      <c r="D13" s="75" t="s">
        <v>298</v>
      </c>
      <c r="E13" s="65" t="s">
        <v>21</v>
      </c>
      <c r="F13" s="3" t="s">
        <v>208</v>
      </c>
      <c r="G13" s="66">
        <v>44104</v>
      </c>
      <c r="H13" s="127" t="s">
        <v>22</v>
      </c>
      <c r="I13" s="127">
        <v>1</v>
      </c>
      <c r="J13" s="127" t="s">
        <v>22</v>
      </c>
      <c r="K13" s="127">
        <v>1</v>
      </c>
      <c r="L13" s="127" t="s">
        <v>206</v>
      </c>
      <c r="M13" s="127">
        <v>0</v>
      </c>
      <c r="N13" s="127" t="s">
        <v>206</v>
      </c>
      <c r="O13" s="127">
        <v>0</v>
      </c>
      <c r="P13" s="127" t="s">
        <v>22</v>
      </c>
      <c r="Q13" s="127" t="s">
        <v>22</v>
      </c>
      <c r="R13" s="127">
        <v>1</v>
      </c>
      <c r="S13" s="65">
        <v>200</v>
      </c>
      <c r="T13" s="65">
        <v>0</v>
      </c>
      <c r="U13" s="65">
        <v>0</v>
      </c>
      <c r="V13" s="61" t="s">
        <v>22</v>
      </c>
      <c r="W13" s="65">
        <v>30</v>
      </c>
      <c r="X13" s="65">
        <v>0</v>
      </c>
      <c r="Y13" s="66">
        <v>44413</v>
      </c>
      <c r="Z13" s="68">
        <v>35</v>
      </c>
      <c r="AA13" s="238"/>
    </row>
    <row r="14" spans="1:103" ht="24" customHeight="1" x14ac:dyDescent="0.25">
      <c r="A14" s="3" t="s">
        <v>75</v>
      </c>
      <c r="B14" s="145" t="s">
        <v>176</v>
      </c>
      <c r="C14" s="3" t="s">
        <v>92</v>
      </c>
      <c r="D14" s="145" t="s">
        <v>93</v>
      </c>
      <c r="E14" s="3" t="s">
        <v>214</v>
      </c>
      <c r="F14" s="3" t="s">
        <v>208</v>
      </c>
      <c r="G14" s="48">
        <v>44095</v>
      </c>
      <c r="H14" s="3" t="s">
        <v>206</v>
      </c>
      <c r="I14" s="3">
        <v>0</v>
      </c>
      <c r="J14" s="3" t="s">
        <v>22</v>
      </c>
      <c r="K14" s="3">
        <v>1</v>
      </c>
      <c r="L14" s="3" t="s">
        <v>206</v>
      </c>
      <c r="M14" s="3">
        <v>0</v>
      </c>
      <c r="N14" s="3" t="s">
        <v>206</v>
      </c>
      <c r="O14" s="3">
        <v>0</v>
      </c>
      <c r="P14" s="3" t="s">
        <v>22</v>
      </c>
      <c r="Q14" s="3" t="s">
        <v>22</v>
      </c>
      <c r="R14" s="3">
        <v>1</v>
      </c>
      <c r="S14" s="19">
        <v>78.5</v>
      </c>
      <c r="T14" s="3">
        <v>40</v>
      </c>
      <c r="U14" s="3">
        <v>60</v>
      </c>
      <c r="V14" s="47" t="s">
        <v>206</v>
      </c>
      <c r="W14" s="3">
        <v>0</v>
      </c>
      <c r="X14" s="3">
        <v>0</v>
      </c>
      <c r="Y14" s="48">
        <v>44417</v>
      </c>
      <c r="Z14" s="74">
        <v>43</v>
      </c>
      <c r="AA14" s="238"/>
    </row>
    <row r="15" spans="1:103" ht="24" customHeight="1" x14ac:dyDescent="0.25">
      <c r="A15" s="3" t="s">
        <v>76</v>
      </c>
      <c r="B15" s="75" t="s">
        <v>304</v>
      </c>
      <c r="C15" s="3" t="s">
        <v>30</v>
      </c>
      <c r="D15" s="75" t="s">
        <v>152</v>
      </c>
      <c r="E15" s="3" t="s">
        <v>305</v>
      </c>
      <c r="F15" s="3" t="s">
        <v>208</v>
      </c>
      <c r="G15" s="48">
        <v>44094</v>
      </c>
      <c r="H15" s="3" t="s">
        <v>206</v>
      </c>
      <c r="I15" s="3">
        <v>0</v>
      </c>
      <c r="J15" s="3" t="s">
        <v>22</v>
      </c>
      <c r="K15" s="3">
        <v>1</v>
      </c>
      <c r="L15" s="3" t="s">
        <v>206</v>
      </c>
      <c r="M15" s="3">
        <v>0</v>
      </c>
      <c r="N15" s="3" t="s">
        <v>206</v>
      </c>
      <c r="O15" s="3">
        <v>0</v>
      </c>
      <c r="P15" s="3" t="s">
        <v>22</v>
      </c>
      <c r="Q15" s="3" t="s">
        <v>206</v>
      </c>
      <c r="R15" s="3">
        <v>0</v>
      </c>
      <c r="S15" s="19">
        <v>54</v>
      </c>
      <c r="T15" s="3">
        <v>40</v>
      </c>
      <c r="U15" s="3">
        <v>60</v>
      </c>
      <c r="V15" s="47" t="s">
        <v>206</v>
      </c>
      <c r="W15" s="3">
        <v>30</v>
      </c>
      <c r="X15" s="3">
        <v>0</v>
      </c>
      <c r="Y15" s="48">
        <v>44422</v>
      </c>
      <c r="Z15" s="74">
        <v>40</v>
      </c>
      <c r="AA15" s="238"/>
    </row>
    <row r="16" spans="1:103" ht="24" customHeight="1" x14ac:dyDescent="0.25">
      <c r="A16" s="3" t="s">
        <v>77</v>
      </c>
      <c r="B16" s="75" t="s">
        <v>294</v>
      </c>
      <c r="C16" s="3" t="s">
        <v>34</v>
      </c>
      <c r="D16" s="75" t="s">
        <v>36</v>
      </c>
      <c r="E16" s="3" t="s">
        <v>305</v>
      </c>
      <c r="F16" s="3" t="s">
        <v>208</v>
      </c>
      <c r="G16" s="48">
        <v>44096</v>
      </c>
      <c r="H16" s="3" t="s">
        <v>22</v>
      </c>
      <c r="I16" s="3">
        <v>1</v>
      </c>
      <c r="J16" s="3" t="s">
        <v>206</v>
      </c>
      <c r="K16" s="3">
        <v>0</v>
      </c>
      <c r="L16" s="3" t="s">
        <v>206</v>
      </c>
      <c r="M16" s="3">
        <v>0</v>
      </c>
      <c r="N16" s="3" t="s">
        <v>206</v>
      </c>
      <c r="O16" s="3">
        <v>0</v>
      </c>
      <c r="P16" s="3" t="s">
        <v>22</v>
      </c>
      <c r="Q16" s="3" t="s">
        <v>206</v>
      </c>
      <c r="R16" s="3">
        <v>0</v>
      </c>
      <c r="S16" s="19">
        <v>90</v>
      </c>
      <c r="T16" s="3">
        <v>50</v>
      </c>
      <c r="U16" s="3">
        <v>60</v>
      </c>
      <c r="V16" s="47" t="s">
        <v>206</v>
      </c>
      <c r="W16" s="3">
        <v>0</v>
      </c>
      <c r="X16" s="3">
        <v>0</v>
      </c>
      <c r="Y16" s="48">
        <v>44407</v>
      </c>
      <c r="Z16" s="74">
        <v>50</v>
      </c>
      <c r="AA16" s="238"/>
    </row>
    <row r="17" spans="1:27" ht="24" customHeight="1" thickBot="1" x14ac:dyDescent="0.3">
      <c r="A17" s="3" t="s">
        <v>78</v>
      </c>
      <c r="B17" s="146" t="s">
        <v>295</v>
      </c>
      <c r="C17" s="3" t="s">
        <v>99</v>
      </c>
      <c r="D17" s="147" t="s">
        <v>299</v>
      </c>
      <c r="E17" s="3" t="s">
        <v>216</v>
      </c>
      <c r="F17" s="3" t="s">
        <v>208</v>
      </c>
      <c r="G17" s="48">
        <v>44109</v>
      </c>
      <c r="H17" s="3" t="s">
        <v>206</v>
      </c>
      <c r="I17" s="3">
        <v>0</v>
      </c>
      <c r="J17" s="3" t="s">
        <v>206</v>
      </c>
      <c r="K17" s="3">
        <v>0</v>
      </c>
      <c r="L17" s="3" t="s">
        <v>206</v>
      </c>
      <c r="M17" s="3">
        <v>0</v>
      </c>
      <c r="N17" s="3" t="s">
        <v>206</v>
      </c>
      <c r="O17" s="3">
        <v>0</v>
      </c>
      <c r="P17" s="3" t="s">
        <v>22</v>
      </c>
      <c r="Q17" s="3" t="s">
        <v>206</v>
      </c>
      <c r="R17" s="3">
        <v>0</v>
      </c>
      <c r="S17" s="19">
        <v>80</v>
      </c>
      <c r="T17" s="3">
        <v>23</v>
      </c>
      <c r="U17" s="3">
        <v>30</v>
      </c>
      <c r="V17" s="47" t="s">
        <v>206</v>
      </c>
      <c r="W17" s="3">
        <v>0</v>
      </c>
      <c r="X17" s="3">
        <v>20</v>
      </c>
      <c r="Y17" s="48">
        <v>44426</v>
      </c>
      <c r="Z17" s="74">
        <v>45</v>
      </c>
      <c r="AA17" s="239"/>
    </row>
    <row r="19" spans="1:27" x14ac:dyDescent="0.25">
      <c r="C19" s="126"/>
    </row>
  </sheetData>
  <mergeCells count="22">
    <mergeCell ref="A1:Z2"/>
    <mergeCell ref="AA1:AT2"/>
    <mergeCell ref="N4:X4"/>
    <mergeCell ref="E5:E7"/>
    <mergeCell ref="F5:F7"/>
    <mergeCell ref="G5:G7"/>
    <mergeCell ref="H5:R5"/>
    <mergeCell ref="A5:A7"/>
    <mergeCell ref="B5:B7"/>
    <mergeCell ref="C5:C7"/>
    <mergeCell ref="D5:D7"/>
    <mergeCell ref="B4:K4"/>
    <mergeCell ref="K3:L3"/>
    <mergeCell ref="AA8:AA17"/>
    <mergeCell ref="AA5:AA7"/>
    <mergeCell ref="H6:K6"/>
    <mergeCell ref="L6:O6"/>
    <mergeCell ref="P6:R6"/>
    <mergeCell ref="S5:V6"/>
    <mergeCell ref="W5:X6"/>
    <mergeCell ref="Y5:Y7"/>
    <mergeCell ref="Z5:Z7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22"/>
  <sheetViews>
    <sheetView topLeftCell="B1" workbookViewId="0">
      <pane ySplit="7" topLeftCell="A8" activePane="bottomLeft" state="frozen"/>
      <selection pane="bottomLeft" activeCell="J2" sqref="J2"/>
    </sheetView>
  </sheetViews>
  <sheetFormatPr defaultRowHeight="15" x14ac:dyDescent="0.25"/>
  <cols>
    <col min="1" max="1" width="11.42578125" style="6" customWidth="1"/>
    <col min="2" max="2" width="24.7109375" customWidth="1"/>
    <col min="3" max="3" width="12.42578125" style="28" customWidth="1"/>
    <col min="4" max="4" width="18.5703125" style="28" customWidth="1"/>
    <col min="5" max="5" width="17.140625" style="28" customWidth="1"/>
    <col min="6" max="6" width="11.28515625" customWidth="1"/>
    <col min="7" max="7" width="11.28515625" style="28" customWidth="1"/>
    <col min="8" max="8" width="13.28515625" customWidth="1"/>
    <col min="9" max="10" width="11.5703125" customWidth="1"/>
    <col min="11" max="11" width="9.5703125" customWidth="1"/>
    <col min="12" max="12" width="11.7109375" customWidth="1"/>
    <col min="13" max="14" width="10.42578125" customWidth="1"/>
    <col min="15" max="15" width="9.28515625" customWidth="1"/>
    <col min="16" max="16" width="12.28515625" customWidth="1"/>
    <col min="17" max="17" width="10.42578125" bestFit="1" customWidth="1"/>
    <col min="18" max="18" width="10.42578125" customWidth="1"/>
    <col min="19" max="19" width="7" bestFit="1" customWidth="1"/>
    <col min="20" max="21" width="4.5703125" bestFit="1" customWidth="1"/>
    <col min="22" max="22" width="4.5703125" customWidth="1"/>
    <col min="23" max="23" width="4.5703125" bestFit="1" customWidth="1"/>
    <col min="24" max="24" width="6.28515625" bestFit="1" customWidth="1"/>
    <col min="25" max="25" width="12" customWidth="1"/>
    <col min="26" max="26" width="7.140625" customWidth="1"/>
    <col min="27" max="27" width="7.7109375" customWidth="1"/>
    <col min="28" max="28" width="20.7109375" customWidth="1"/>
  </cols>
  <sheetData>
    <row r="1" spans="1:53" x14ac:dyDescent="0.25">
      <c r="A1" s="233" t="s">
        <v>184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53" x14ac:dyDescent="0.25">
      <c r="J2" s="67"/>
    </row>
    <row r="4" spans="1:53" x14ac:dyDescent="0.25">
      <c r="A4" s="234" t="s">
        <v>90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"/>
      <c r="N4" s="23"/>
    </row>
    <row r="5" spans="1:53" s="43" customFormat="1" ht="14.45" customHeight="1" x14ac:dyDescent="0.25">
      <c r="A5" s="191" t="s">
        <v>32</v>
      </c>
      <c r="B5" s="188" t="s">
        <v>80</v>
      </c>
      <c r="C5" s="188" t="s">
        <v>18</v>
      </c>
      <c r="D5" s="201" t="s">
        <v>19</v>
      </c>
      <c r="E5" s="201" t="s">
        <v>0</v>
      </c>
      <c r="F5" s="201" t="s">
        <v>2</v>
      </c>
      <c r="G5" s="188" t="s">
        <v>3</v>
      </c>
      <c r="H5" s="195" t="s">
        <v>63</v>
      </c>
      <c r="I5" s="196"/>
      <c r="J5" s="196"/>
      <c r="K5" s="196"/>
      <c r="L5" s="196"/>
      <c r="M5" s="196"/>
      <c r="N5" s="196"/>
      <c r="O5" s="196"/>
      <c r="P5" s="196"/>
      <c r="Q5" s="196"/>
      <c r="R5" s="197"/>
      <c r="S5" s="195" t="s">
        <v>13</v>
      </c>
      <c r="T5" s="196"/>
      <c r="U5" s="196"/>
      <c r="V5" s="197"/>
      <c r="W5" s="195" t="s">
        <v>25</v>
      </c>
      <c r="X5" s="197"/>
      <c r="Y5" s="188" t="s">
        <v>17</v>
      </c>
      <c r="Z5" s="188" t="s">
        <v>20</v>
      </c>
      <c r="AA5" s="42"/>
    </row>
    <row r="6" spans="1:53" s="43" customFormat="1" ht="27" customHeight="1" x14ac:dyDescent="0.25">
      <c r="A6" s="192"/>
      <c r="B6" s="189"/>
      <c r="C6" s="189"/>
      <c r="D6" s="201"/>
      <c r="E6" s="201"/>
      <c r="F6" s="201"/>
      <c r="G6" s="189"/>
      <c r="H6" s="202" t="s">
        <v>5</v>
      </c>
      <c r="I6" s="203"/>
      <c r="J6" s="203"/>
      <c r="K6" s="204"/>
      <c r="L6" s="201" t="s">
        <v>7</v>
      </c>
      <c r="M6" s="201"/>
      <c r="N6" s="201"/>
      <c r="O6" s="201"/>
      <c r="P6" s="202" t="s">
        <v>10</v>
      </c>
      <c r="Q6" s="203"/>
      <c r="R6" s="204"/>
      <c r="S6" s="211"/>
      <c r="T6" s="216"/>
      <c r="U6" s="216"/>
      <c r="V6" s="212"/>
      <c r="W6" s="211"/>
      <c r="X6" s="212"/>
      <c r="Y6" s="189"/>
      <c r="Z6" s="189"/>
      <c r="AA6" s="44" t="s">
        <v>48</v>
      </c>
    </row>
    <row r="7" spans="1:53" s="43" customFormat="1" ht="45.75" thickBot="1" x14ac:dyDescent="0.3">
      <c r="A7" s="193"/>
      <c r="B7" s="190"/>
      <c r="C7" s="190"/>
      <c r="D7" s="201"/>
      <c r="E7" s="201"/>
      <c r="F7" s="201"/>
      <c r="G7" s="190"/>
      <c r="H7" s="25" t="s">
        <v>42</v>
      </c>
      <c r="I7" s="96" t="s">
        <v>104</v>
      </c>
      <c r="J7" s="25" t="s">
        <v>6</v>
      </c>
      <c r="K7" s="25" t="s">
        <v>104</v>
      </c>
      <c r="L7" s="25" t="s">
        <v>8</v>
      </c>
      <c r="M7" s="96" t="s">
        <v>104</v>
      </c>
      <c r="N7" s="96" t="s">
        <v>9</v>
      </c>
      <c r="O7" s="96" t="s">
        <v>104</v>
      </c>
      <c r="P7" s="25" t="s">
        <v>11</v>
      </c>
      <c r="Q7" s="25" t="s">
        <v>12</v>
      </c>
      <c r="R7" s="25" t="s">
        <v>104</v>
      </c>
      <c r="S7" s="25" t="s">
        <v>14</v>
      </c>
      <c r="T7" s="25" t="s">
        <v>15</v>
      </c>
      <c r="U7" s="25" t="s">
        <v>16</v>
      </c>
      <c r="V7" s="37" t="s">
        <v>65</v>
      </c>
      <c r="W7" s="25" t="s">
        <v>24</v>
      </c>
      <c r="X7" s="25" t="s">
        <v>26</v>
      </c>
      <c r="Y7" s="190"/>
      <c r="Z7" s="190"/>
      <c r="AA7" s="44"/>
    </row>
    <row r="8" spans="1:53" s="77" customFormat="1" ht="20.100000000000001" customHeight="1" x14ac:dyDescent="0.25">
      <c r="A8" s="98" t="s">
        <v>69</v>
      </c>
      <c r="B8" s="132" t="s">
        <v>306</v>
      </c>
      <c r="C8" s="132" t="s">
        <v>102</v>
      </c>
      <c r="D8" s="132" t="s">
        <v>225</v>
      </c>
      <c r="E8" s="95" t="s">
        <v>212</v>
      </c>
      <c r="F8" s="95" t="s">
        <v>208</v>
      </c>
      <c r="G8" s="99">
        <v>44289</v>
      </c>
      <c r="H8" s="95" t="s">
        <v>206</v>
      </c>
      <c r="I8" s="58">
        <v>0</v>
      </c>
      <c r="J8" s="58" t="s">
        <v>22</v>
      </c>
      <c r="K8" s="58">
        <v>1</v>
      </c>
      <c r="L8" s="58" t="s">
        <v>206</v>
      </c>
      <c r="M8" s="58">
        <v>0</v>
      </c>
      <c r="N8" s="58" t="s">
        <v>206</v>
      </c>
      <c r="O8" s="58">
        <v>0</v>
      </c>
      <c r="P8" s="58" t="s">
        <v>22</v>
      </c>
      <c r="Q8" s="58" t="s">
        <v>206</v>
      </c>
      <c r="R8" s="58">
        <v>0</v>
      </c>
      <c r="S8" s="58">
        <v>158</v>
      </c>
      <c r="T8" s="95">
        <v>50</v>
      </c>
      <c r="U8" s="95">
        <v>75</v>
      </c>
      <c r="V8" s="100" t="s">
        <v>206</v>
      </c>
      <c r="W8" s="95">
        <v>0</v>
      </c>
      <c r="X8" s="95">
        <v>0</v>
      </c>
      <c r="Y8" s="99">
        <v>44436</v>
      </c>
      <c r="Z8" s="101">
        <v>38</v>
      </c>
      <c r="AA8" s="241">
        <f>AVERAGE(Z8:Z16)</f>
        <v>51.111111111111114</v>
      </c>
    </row>
    <row r="9" spans="1:53" s="85" customFormat="1" ht="20.100000000000001" customHeight="1" x14ac:dyDescent="0.25">
      <c r="A9" s="82" t="s">
        <v>70</v>
      </c>
      <c r="B9" s="134" t="s">
        <v>221</v>
      </c>
      <c r="C9" s="133" t="s">
        <v>33</v>
      </c>
      <c r="D9" s="134" t="s">
        <v>198</v>
      </c>
      <c r="E9" s="58" t="s">
        <v>212</v>
      </c>
      <c r="F9" s="58" t="s">
        <v>204</v>
      </c>
      <c r="G9" s="83">
        <v>44279</v>
      </c>
      <c r="H9" s="58" t="s">
        <v>206</v>
      </c>
      <c r="I9" s="58">
        <v>0</v>
      </c>
      <c r="J9" s="58" t="s">
        <v>22</v>
      </c>
      <c r="K9" s="58">
        <v>1</v>
      </c>
      <c r="L9" s="58" t="s">
        <v>206</v>
      </c>
      <c r="M9" s="58">
        <v>0</v>
      </c>
      <c r="N9" s="58" t="s">
        <v>22</v>
      </c>
      <c r="O9" s="58">
        <v>1</v>
      </c>
      <c r="P9" s="58" t="s">
        <v>22</v>
      </c>
      <c r="Q9" s="58" t="s">
        <v>22</v>
      </c>
      <c r="R9" s="58">
        <v>1</v>
      </c>
      <c r="S9" s="58">
        <v>110</v>
      </c>
      <c r="T9" s="58">
        <v>40</v>
      </c>
      <c r="U9" s="58">
        <v>60</v>
      </c>
      <c r="V9" s="84" t="s">
        <v>206</v>
      </c>
      <c r="W9" s="58">
        <v>0</v>
      </c>
      <c r="X9" s="58">
        <v>0</v>
      </c>
      <c r="Y9" s="83">
        <v>44424</v>
      </c>
      <c r="Z9" s="76">
        <v>55</v>
      </c>
      <c r="AA9" s="242"/>
    </row>
    <row r="10" spans="1:53" ht="20.100000000000001" customHeight="1" x14ac:dyDescent="0.25">
      <c r="A10" s="118" t="s">
        <v>71</v>
      </c>
      <c r="B10" s="135" t="s">
        <v>154</v>
      </c>
      <c r="C10" s="132" t="s">
        <v>91</v>
      </c>
      <c r="D10" s="134" t="s">
        <v>126</v>
      </c>
      <c r="E10" s="12" t="s">
        <v>216</v>
      </c>
      <c r="F10" s="12" t="s">
        <v>208</v>
      </c>
      <c r="G10" s="119">
        <v>44256</v>
      </c>
      <c r="H10" s="12" t="s">
        <v>206</v>
      </c>
      <c r="I10" s="148">
        <v>0</v>
      </c>
      <c r="J10" s="148" t="s">
        <v>22</v>
      </c>
      <c r="K10" s="148">
        <v>1</v>
      </c>
      <c r="L10" s="148" t="s">
        <v>206</v>
      </c>
      <c r="M10" s="148">
        <v>0</v>
      </c>
      <c r="N10" s="148" t="s">
        <v>22</v>
      </c>
      <c r="O10" s="148">
        <v>1</v>
      </c>
      <c r="P10" s="148" t="s">
        <v>22</v>
      </c>
      <c r="Q10" s="148" t="s">
        <v>22</v>
      </c>
      <c r="R10" s="148">
        <v>1</v>
      </c>
      <c r="S10" s="148">
        <v>184</v>
      </c>
      <c r="T10" s="12">
        <v>73</v>
      </c>
      <c r="U10" s="12">
        <v>143</v>
      </c>
      <c r="V10" s="18" t="s">
        <v>206</v>
      </c>
      <c r="W10" s="12">
        <v>0</v>
      </c>
      <c r="X10" s="12">
        <v>0</v>
      </c>
      <c r="Y10" s="119">
        <v>44402</v>
      </c>
      <c r="Z10" s="120">
        <v>68</v>
      </c>
      <c r="AA10" s="242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53" ht="20.100000000000001" customHeight="1" x14ac:dyDescent="0.25">
      <c r="A11" s="118" t="s">
        <v>72</v>
      </c>
      <c r="B11" s="132" t="s">
        <v>222</v>
      </c>
      <c r="C11" s="132" t="s">
        <v>108</v>
      </c>
      <c r="D11" s="136" t="s">
        <v>226</v>
      </c>
      <c r="E11" s="12" t="s">
        <v>216</v>
      </c>
      <c r="F11" s="12" t="s">
        <v>208</v>
      </c>
      <c r="G11" s="119">
        <v>44309</v>
      </c>
      <c r="H11" s="12" t="s">
        <v>206</v>
      </c>
      <c r="I11" s="148">
        <v>0</v>
      </c>
      <c r="J11" s="148" t="s">
        <v>22</v>
      </c>
      <c r="K11" s="148">
        <v>1</v>
      </c>
      <c r="L11" s="148" t="s">
        <v>206</v>
      </c>
      <c r="M11" s="148">
        <v>0</v>
      </c>
      <c r="N11" s="148" t="s">
        <v>206</v>
      </c>
      <c r="O11" s="148">
        <v>0</v>
      </c>
      <c r="P11" s="148" t="s">
        <v>22</v>
      </c>
      <c r="Q11" s="148" t="s">
        <v>22</v>
      </c>
      <c r="R11" s="148">
        <v>1</v>
      </c>
      <c r="S11" s="148">
        <v>0</v>
      </c>
      <c r="T11" s="12">
        <v>0</v>
      </c>
      <c r="U11" s="12">
        <v>0</v>
      </c>
      <c r="V11" s="18" t="s">
        <v>22</v>
      </c>
      <c r="W11" s="12">
        <v>15</v>
      </c>
      <c r="X11" s="12">
        <v>0</v>
      </c>
      <c r="Y11" s="150">
        <v>44469</v>
      </c>
      <c r="Z11" s="151">
        <v>60</v>
      </c>
      <c r="AA11" s="242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1:53" ht="24.75" customHeight="1" x14ac:dyDescent="0.25">
      <c r="A12" s="118" t="s">
        <v>73</v>
      </c>
      <c r="B12" s="132" t="s">
        <v>223</v>
      </c>
      <c r="C12" s="132" t="s">
        <v>147</v>
      </c>
      <c r="D12" s="132" t="s">
        <v>160</v>
      </c>
      <c r="E12" s="12" t="s">
        <v>211</v>
      </c>
      <c r="F12" s="12" t="s">
        <v>208</v>
      </c>
      <c r="G12" s="119">
        <v>44296</v>
      </c>
      <c r="H12" s="12" t="s">
        <v>206</v>
      </c>
      <c r="I12" s="148">
        <v>0</v>
      </c>
      <c r="J12" s="148" t="s">
        <v>22</v>
      </c>
      <c r="K12" s="148">
        <v>2</v>
      </c>
      <c r="L12" s="148" t="s">
        <v>206</v>
      </c>
      <c r="M12" s="148">
        <v>0</v>
      </c>
      <c r="N12" s="148" t="s">
        <v>206</v>
      </c>
      <c r="O12" s="148">
        <v>0</v>
      </c>
      <c r="P12" s="148" t="s">
        <v>22</v>
      </c>
      <c r="Q12" s="148" t="s">
        <v>22</v>
      </c>
      <c r="R12" s="148">
        <v>1</v>
      </c>
      <c r="S12" s="148">
        <v>97</v>
      </c>
      <c r="T12" s="121">
        <v>27</v>
      </c>
      <c r="U12" s="121">
        <v>51</v>
      </c>
      <c r="V12" s="22" t="s">
        <v>22</v>
      </c>
      <c r="W12" s="121">
        <v>10</v>
      </c>
      <c r="X12" s="121">
        <v>0</v>
      </c>
      <c r="Y12" s="119">
        <v>44418</v>
      </c>
      <c r="Z12" s="120">
        <v>52</v>
      </c>
      <c r="AA12" s="242"/>
    </row>
    <row r="13" spans="1:53" ht="20.100000000000001" customHeight="1" x14ac:dyDescent="0.25">
      <c r="A13" s="118" t="s">
        <v>74</v>
      </c>
      <c r="B13" s="136" t="s">
        <v>224</v>
      </c>
      <c r="C13" s="132" t="s">
        <v>111</v>
      </c>
      <c r="D13" s="132" t="s">
        <v>227</v>
      </c>
      <c r="E13" s="12" t="s">
        <v>212</v>
      </c>
      <c r="F13" s="12" t="s">
        <v>208</v>
      </c>
      <c r="G13" s="150">
        <v>44287</v>
      </c>
      <c r="H13" s="148" t="s">
        <v>22</v>
      </c>
      <c r="I13" s="148">
        <v>2</v>
      </c>
      <c r="J13" s="148" t="s">
        <v>344</v>
      </c>
      <c r="K13" s="148">
        <v>0</v>
      </c>
      <c r="L13" s="148" t="s">
        <v>206</v>
      </c>
      <c r="M13" s="148">
        <v>0</v>
      </c>
      <c r="N13" s="148" t="s">
        <v>206</v>
      </c>
      <c r="O13" s="148">
        <v>0</v>
      </c>
      <c r="P13" s="148" t="s">
        <v>22</v>
      </c>
      <c r="Q13" s="148" t="s">
        <v>206</v>
      </c>
      <c r="R13" s="148">
        <v>0</v>
      </c>
      <c r="S13" s="148">
        <v>16</v>
      </c>
      <c r="T13" s="148">
        <v>40</v>
      </c>
      <c r="U13" s="148">
        <v>60</v>
      </c>
      <c r="V13" s="152" t="s">
        <v>22</v>
      </c>
      <c r="W13" s="148">
        <v>0</v>
      </c>
      <c r="X13" s="148">
        <v>0</v>
      </c>
      <c r="Y13" s="150">
        <v>44433</v>
      </c>
      <c r="Z13" s="151">
        <v>65</v>
      </c>
      <c r="AA13" s="242"/>
    </row>
    <row r="14" spans="1:53" ht="20.100000000000001" customHeight="1" x14ac:dyDescent="0.25">
      <c r="A14" s="118" t="s">
        <v>75</v>
      </c>
      <c r="B14" s="132" t="s">
        <v>189</v>
      </c>
      <c r="C14" s="132" t="s">
        <v>30</v>
      </c>
      <c r="D14" s="132" t="s">
        <v>161</v>
      </c>
      <c r="E14" s="12" t="s">
        <v>216</v>
      </c>
      <c r="F14" s="118" t="s">
        <v>208</v>
      </c>
      <c r="G14" s="153">
        <v>44290</v>
      </c>
      <c r="H14" s="149" t="s">
        <v>22</v>
      </c>
      <c r="I14" s="149">
        <v>2</v>
      </c>
      <c r="J14" s="149" t="s">
        <v>22</v>
      </c>
      <c r="K14" s="149">
        <v>1</v>
      </c>
      <c r="L14" s="149" t="s">
        <v>206</v>
      </c>
      <c r="M14" s="149">
        <v>0</v>
      </c>
      <c r="N14" s="149" t="s">
        <v>206</v>
      </c>
      <c r="O14" s="149">
        <v>0</v>
      </c>
      <c r="P14" s="148" t="s">
        <v>22</v>
      </c>
      <c r="Q14" s="149" t="s">
        <v>206</v>
      </c>
      <c r="R14" s="149">
        <v>0</v>
      </c>
      <c r="S14" s="149">
        <v>140</v>
      </c>
      <c r="T14" s="149">
        <v>70</v>
      </c>
      <c r="U14" s="149">
        <v>80</v>
      </c>
      <c r="V14" s="149" t="s">
        <v>22</v>
      </c>
      <c r="W14" s="149">
        <v>30</v>
      </c>
      <c r="X14" s="149">
        <v>0</v>
      </c>
      <c r="Y14" s="154">
        <v>44418</v>
      </c>
      <c r="Z14" s="155">
        <v>40</v>
      </c>
      <c r="AA14" s="242"/>
    </row>
    <row r="15" spans="1:53" ht="20.100000000000001" customHeight="1" x14ac:dyDescent="0.25">
      <c r="A15" s="118" t="s">
        <v>76</v>
      </c>
      <c r="B15" s="132" t="s">
        <v>144</v>
      </c>
      <c r="C15" s="132" t="s">
        <v>30</v>
      </c>
      <c r="D15" s="132" t="s">
        <v>120</v>
      </c>
      <c r="E15" s="12" t="s">
        <v>210</v>
      </c>
      <c r="F15" s="12" t="s">
        <v>208</v>
      </c>
      <c r="G15" s="150">
        <v>44296</v>
      </c>
      <c r="H15" s="148" t="s">
        <v>22</v>
      </c>
      <c r="I15" s="148">
        <v>1</v>
      </c>
      <c r="J15" s="148" t="s">
        <v>22</v>
      </c>
      <c r="K15" s="148">
        <v>2</v>
      </c>
      <c r="L15" s="148" t="s">
        <v>206</v>
      </c>
      <c r="M15" s="148">
        <v>0</v>
      </c>
      <c r="N15" s="148" t="s">
        <v>206</v>
      </c>
      <c r="O15" s="148">
        <v>0</v>
      </c>
      <c r="P15" s="148" t="s">
        <v>22</v>
      </c>
      <c r="Q15" s="148" t="s">
        <v>22</v>
      </c>
      <c r="R15" s="148">
        <v>1</v>
      </c>
      <c r="S15" s="148">
        <v>130</v>
      </c>
      <c r="T15" s="148">
        <v>40</v>
      </c>
      <c r="U15" s="148">
        <v>60</v>
      </c>
      <c r="V15" s="152" t="s">
        <v>22</v>
      </c>
      <c r="W15" s="148">
        <v>0</v>
      </c>
      <c r="X15" s="148">
        <v>0</v>
      </c>
      <c r="Y15" s="150">
        <v>44413</v>
      </c>
      <c r="Z15" s="151">
        <v>50</v>
      </c>
      <c r="AA15" s="242"/>
    </row>
    <row r="16" spans="1:53" ht="20.100000000000001" customHeight="1" thickBot="1" x14ac:dyDescent="0.3">
      <c r="A16" s="118" t="s">
        <v>77</v>
      </c>
      <c r="B16" s="132" t="s">
        <v>136</v>
      </c>
      <c r="C16" s="132" t="s">
        <v>97</v>
      </c>
      <c r="D16" s="132" t="s">
        <v>187</v>
      </c>
      <c r="E16" s="12" t="s">
        <v>207</v>
      </c>
      <c r="F16" s="12" t="s">
        <v>215</v>
      </c>
      <c r="G16" s="150">
        <v>44287</v>
      </c>
      <c r="H16" s="148" t="s">
        <v>206</v>
      </c>
      <c r="I16" s="148">
        <v>0</v>
      </c>
      <c r="J16" s="148" t="s">
        <v>22</v>
      </c>
      <c r="K16" s="148">
        <v>1</v>
      </c>
      <c r="L16" s="148" t="s">
        <v>206</v>
      </c>
      <c r="M16" s="148">
        <v>0</v>
      </c>
      <c r="N16" s="148" t="s">
        <v>206</v>
      </c>
      <c r="O16" s="148">
        <v>0</v>
      </c>
      <c r="P16" s="148" t="s">
        <v>22</v>
      </c>
      <c r="Q16" s="148" t="s">
        <v>22</v>
      </c>
      <c r="R16" s="148">
        <v>1</v>
      </c>
      <c r="S16" s="148">
        <v>200</v>
      </c>
      <c r="T16" s="148">
        <v>200</v>
      </c>
      <c r="U16" s="148">
        <v>0</v>
      </c>
      <c r="V16" s="152" t="s">
        <v>22</v>
      </c>
      <c r="W16" s="148">
        <v>0</v>
      </c>
      <c r="X16" s="148">
        <v>0</v>
      </c>
      <c r="Y16" s="150">
        <v>44428</v>
      </c>
      <c r="Z16" s="151">
        <v>32</v>
      </c>
      <c r="AA16" s="243"/>
      <c r="AB16" s="41"/>
    </row>
    <row r="17" spans="1:28" x14ac:dyDescent="0.25">
      <c r="A17" s="38"/>
      <c r="B17" s="17"/>
      <c r="C17" s="72"/>
      <c r="D17" s="17"/>
      <c r="E17" s="17"/>
      <c r="F17" s="17"/>
      <c r="G17" s="17"/>
      <c r="H17" s="17"/>
      <c r="I17" s="1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39"/>
      <c r="W17" s="7"/>
      <c r="X17" s="7"/>
      <c r="Y17" s="7"/>
      <c r="Z17" s="7"/>
      <c r="AA17" s="40"/>
      <c r="AB17" s="41"/>
    </row>
    <row r="18" spans="1:28" x14ac:dyDescent="0.25">
      <c r="C18" s="17"/>
    </row>
    <row r="19" spans="1:28" x14ac:dyDescent="0.25">
      <c r="C19" s="17"/>
    </row>
    <row r="20" spans="1:28" x14ac:dyDescent="0.25">
      <c r="C20" s="17"/>
    </row>
    <row r="21" spans="1:28" x14ac:dyDescent="0.25">
      <c r="C21" s="17"/>
    </row>
    <row r="22" spans="1:28" x14ac:dyDescent="0.25">
      <c r="C22" s="17"/>
    </row>
  </sheetData>
  <mergeCells count="18">
    <mergeCell ref="AA8:AA16"/>
    <mergeCell ref="A5:A7"/>
    <mergeCell ref="Z5:Z7"/>
    <mergeCell ref="P6:R6"/>
    <mergeCell ref="C5:C7"/>
    <mergeCell ref="D5:D7"/>
    <mergeCell ref="E5:E7"/>
    <mergeCell ref="G5:G7"/>
    <mergeCell ref="A1:Y1"/>
    <mergeCell ref="A4:L4"/>
    <mergeCell ref="L6:O6"/>
    <mergeCell ref="S5:V6"/>
    <mergeCell ref="B5:B7"/>
    <mergeCell ref="H6:K6"/>
    <mergeCell ref="F5:F7"/>
    <mergeCell ref="Y5:Y7"/>
    <mergeCell ref="W5:X6"/>
    <mergeCell ref="H5:R5"/>
  </mergeCells>
  <phoneticPr fontId="3" type="noConversion"/>
  <pageMargins left="0.31496062992125984" right="0.39370078740157483" top="0.74803149606299213" bottom="0.74803149606299213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5"/>
  <sheetViews>
    <sheetView topLeftCell="B1" workbookViewId="0">
      <selection activeCell="L3" sqref="L3"/>
    </sheetView>
  </sheetViews>
  <sheetFormatPr defaultRowHeight="15" x14ac:dyDescent="0.25"/>
  <cols>
    <col min="1" max="1" width="3.5703125" style="6" bestFit="1" customWidth="1"/>
    <col min="2" max="2" width="23.7109375" customWidth="1"/>
    <col min="3" max="3" width="15.42578125" customWidth="1"/>
    <col min="4" max="4" width="12.5703125" customWidth="1"/>
    <col min="5" max="5" width="17.85546875" customWidth="1"/>
    <col min="6" max="6" width="12.140625" customWidth="1"/>
    <col min="7" max="7" width="10.28515625" customWidth="1"/>
    <col min="8" max="8" width="12.5703125" customWidth="1"/>
    <col min="9" max="9" width="9.28515625" customWidth="1"/>
    <col min="10" max="10" width="11.28515625" customWidth="1"/>
    <col min="11" max="11" width="10" customWidth="1"/>
    <col min="12" max="12" width="11.28515625" customWidth="1"/>
    <col min="13" max="13" width="10.42578125" customWidth="1"/>
    <col min="14" max="14" width="7.85546875" customWidth="1"/>
    <col min="15" max="15" width="9.42578125" customWidth="1"/>
    <col min="16" max="16" width="12.140625" customWidth="1"/>
    <col min="17" max="17" width="9.28515625" customWidth="1"/>
    <col min="18" max="18" width="9.5703125" customWidth="1"/>
    <col min="19" max="19" width="6" bestFit="1" customWidth="1"/>
    <col min="20" max="21" width="4.5703125" bestFit="1" customWidth="1"/>
    <col min="22" max="22" width="4.5703125" customWidth="1"/>
    <col min="23" max="23" width="5.7109375" bestFit="1" customWidth="1"/>
    <col min="24" max="24" width="6.28515625" bestFit="1" customWidth="1"/>
    <col min="25" max="25" width="12.7109375" customWidth="1"/>
    <col min="27" max="27" width="11.42578125" customWidth="1"/>
  </cols>
  <sheetData>
    <row r="1" spans="1:27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27" x14ac:dyDescent="0.25">
      <c r="A2" s="248" t="s">
        <v>185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27" x14ac:dyDescent="0.25">
      <c r="J3" s="67"/>
    </row>
    <row r="4" spans="1:27" s="43" customFormat="1" x14ac:dyDescent="0.25">
      <c r="A4" s="247" t="s">
        <v>150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27" s="43" customFormat="1" ht="14.45" customHeight="1" x14ac:dyDescent="0.25">
      <c r="A5" s="191" t="s">
        <v>32</v>
      </c>
      <c r="B5" s="188" t="s">
        <v>80</v>
      </c>
      <c r="C5" s="188" t="s">
        <v>18</v>
      </c>
      <c r="D5" s="201" t="s">
        <v>19</v>
      </c>
      <c r="E5" s="201" t="s">
        <v>0</v>
      </c>
      <c r="F5" s="201" t="s">
        <v>2</v>
      </c>
      <c r="G5" s="188" t="s">
        <v>3</v>
      </c>
      <c r="H5" s="202" t="s">
        <v>4</v>
      </c>
      <c r="I5" s="203"/>
      <c r="J5" s="203"/>
      <c r="K5" s="203"/>
      <c r="L5" s="203"/>
      <c r="M5" s="203"/>
      <c r="N5" s="203"/>
      <c r="O5" s="203"/>
      <c r="P5" s="203"/>
      <c r="Q5" s="203"/>
      <c r="R5" s="204"/>
      <c r="S5" s="195" t="s">
        <v>13</v>
      </c>
      <c r="T5" s="196"/>
      <c r="U5" s="196"/>
      <c r="V5" s="197"/>
      <c r="W5" s="195" t="s">
        <v>25</v>
      </c>
      <c r="X5" s="197"/>
      <c r="Y5" s="188" t="s">
        <v>17</v>
      </c>
      <c r="Z5" s="201" t="s">
        <v>20</v>
      </c>
      <c r="AA5" s="42"/>
    </row>
    <row r="6" spans="1:27" s="43" customFormat="1" ht="27" customHeight="1" x14ac:dyDescent="0.25">
      <c r="A6" s="192"/>
      <c r="B6" s="189"/>
      <c r="C6" s="189"/>
      <c r="D6" s="201"/>
      <c r="E6" s="201"/>
      <c r="F6" s="201"/>
      <c r="G6" s="189"/>
      <c r="H6" s="190" t="s">
        <v>5</v>
      </c>
      <c r="I6" s="190"/>
      <c r="J6" s="190"/>
      <c r="K6" s="190"/>
      <c r="L6" s="211" t="s">
        <v>7</v>
      </c>
      <c r="M6" s="216"/>
      <c r="N6" s="216"/>
      <c r="O6" s="212"/>
      <c r="P6" s="211" t="s">
        <v>10</v>
      </c>
      <c r="Q6" s="216"/>
      <c r="R6" s="212"/>
      <c r="S6" s="211"/>
      <c r="T6" s="216"/>
      <c r="U6" s="216"/>
      <c r="V6" s="212"/>
      <c r="W6" s="211"/>
      <c r="X6" s="212"/>
      <c r="Y6" s="189"/>
      <c r="Z6" s="201"/>
      <c r="AA6" s="44" t="s">
        <v>48</v>
      </c>
    </row>
    <row r="7" spans="1:27" s="43" customFormat="1" ht="45.75" thickBot="1" x14ac:dyDescent="0.3">
      <c r="A7" s="193"/>
      <c r="B7" s="190"/>
      <c r="C7" s="190"/>
      <c r="D7" s="201"/>
      <c r="E7" s="201"/>
      <c r="F7" s="201"/>
      <c r="G7" s="190"/>
      <c r="H7" s="25" t="s">
        <v>28</v>
      </c>
      <c r="I7" s="97" t="s">
        <v>104</v>
      </c>
      <c r="J7" s="97" t="s">
        <v>49</v>
      </c>
      <c r="K7" s="97" t="s">
        <v>104</v>
      </c>
      <c r="L7" s="25" t="s">
        <v>8</v>
      </c>
      <c r="M7" s="97" t="s">
        <v>104</v>
      </c>
      <c r="N7" s="25" t="s">
        <v>9</v>
      </c>
      <c r="O7" s="97" t="s">
        <v>104</v>
      </c>
      <c r="P7" s="25" t="s">
        <v>11</v>
      </c>
      <c r="Q7" s="25" t="s">
        <v>12</v>
      </c>
      <c r="R7" s="97" t="s">
        <v>104</v>
      </c>
      <c r="S7" s="25" t="s">
        <v>14</v>
      </c>
      <c r="T7" s="25" t="s">
        <v>15</v>
      </c>
      <c r="U7" s="25" t="s">
        <v>16</v>
      </c>
      <c r="V7" s="37" t="s">
        <v>65</v>
      </c>
      <c r="W7" s="25" t="s">
        <v>24</v>
      </c>
      <c r="X7" s="25" t="s">
        <v>26</v>
      </c>
      <c r="Y7" s="190"/>
      <c r="Z7" s="201"/>
      <c r="AA7" s="69"/>
    </row>
    <row r="8" spans="1:27" ht="20.100000000000001" customHeight="1" x14ac:dyDescent="0.25">
      <c r="A8" s="2" t="s">
        <v>69</v>
      </c>
      <c r="B8" s="132" t="s">
        <v>162</v>
      </c>
      <c r="C8" s="132" t="s">
        <v>103</v>
      </c>
      <c r="D8" s="132" t="s">
        <v>229</v>
      </c>
      <c r="E8" s="3" t="s">
        <v>21</v>
      </c>
      <c r="F8" s="3" t="s">
        <v>208</v>
      </c>
      <c r="G8" s="48">
        <v>44292</v>
      </c>
      <c r="H8" s="3" t="s">
        <v>206</v>
      </c>
      <c r="I8" s="3">
        <v>0</v>
      </c>
      <c r="J8" s="65" t="s">
        <v>22</v>
      </c>
      <c r="K8" s="65">
        <v>2</v>
      </c>
      <c r="L8" s="65" t="s">
        <v>206</v>
      </c>
      <c r="M8" s="65">
        <v>0</v>
      </c>
      <c r="N8" s="65" t="s">
        <v>206</v>
      </c>
      <c r="O8" s="65">
        <v>0</v>
      </c>
      <c r="P8" s="65" t="s">
        <v>22</v>
      </c>
      <c r="Q8" s="65" t="s">
        <v>22</v>
      </c>
      <c r="R8" s="65">
        <v>2</v>
      </c>
      <c r="S8" s="3">
        <v>31</v>
      </c>
      <c r="T8" s="3">
        <v>12</v>
      </c>
      <c r="U8" s="3">
        <v>20</v>
      </c>
      <c r="V8" s="47" t="s">
        <v>206</v>
      </c>
      <c r="W8" s="3">
        <v>25</v>
      </c>
      <c r="X8" s="3">
        <v>0</v>
      </c>
      <c r="Y8" s="48"/>
      <c r="Z8" s="74">
        <v>50</v>
      </c>
      <c r="AA8" s="244">
        <f>AVERAGE(Z8:Z15)</f>
        <v>51.75</v>
      </c>
    </row>
    <row r="9" spans="1:27" ht="20.100000000000001" customHeight="1" x14ac:dyDescent="0.25">
      <c r="A9" s="2" t="s">
        <v>70</v>
      </c>
      <c r="B9" s="132" t="s">
        <v>228</v>
      </c>
      <c r="C9" s="132" t="s">
        <v>91</v>
      </c>
      <c r="D9" s="132" t="s">
        <v>230</v>
      </c>
      <c r="E9" s="65" t="s">
        <v>212</v>
      </c>
      <c r="F9" s="65" t="s">
        <v>208</v>
      </c>
      <c r="G9" s="66">
        <v>44308</v>
      </c>
      <c r="H9" s="65" t="s">
        <v>206</v>
      </c>
      <c r="I9" s="65">
        <v>0</v>
      </c>
      <c r="J9" s="65" t="s">
        <v>206</v>
      </c>
      <c r="K9" s="65">
        <v>0</v>
      </c>
      <c r="L9" s="65" t="s">
        <v>206</v>
      </c>
      <c r="M9" s="65">
        <v>0</v>
      </c>
      <c r="N9" s="65" t="s">
        <v>206</v>
      </c>
      <c r="O9" s="65">
        <v>0</v>
      </c>
      <c r="P9" s="65" t="s">
        <v>22</v>
      </c>
      <c r="Q9" s="65" t="s">
        <v>206</v>
      </c>
      <c r="R9" s="65">
        <v>0</v>
      </c>
      <c r="S9" s="65">
        <v>165</v>
      </c>
      <c r="T9" s="65">
        <v>32</v>
      </c>
      <c r="U9" s="65">
        <v>35</v>
      </c>
      <c r="V9" s="61" t="s">
        <v>206</v>
      </c>
      <c r="W9" s="65">
        <v>0</v>
      </c>
      <c r="X9" s="65">
        <v>0</v>
      </c>
      <c r="Y9" s="66">
        <v>44418</v>
      </c>
      <c r="Z9" s="68">
        <v>55</v>
      </c>
      <c r="AA9" s="245"/>
    </row>
    <row r="10" spans="1:27" ht="20.100000000000001" customHeight="1" x14ac:dyDescent="0.25">
      <c r="A10" s="2" t="s">
        <v>71</v>
      </c>
      <c r="B10" s="136" t="s">
        <v>159</v>
      </c>
      <c r="C10" s="132" t="s">
        <v>111</v>
      </c>
      <c r="D10" s="132" t="s">
        <v>121</v>
      </c>
      <c r="E10" s="3" t="s">
        <v>212</v>
      </c>
      <c r="F10" s="3" t="s">
        <v>208</v>
      </c>
      <c r="G10" s="48">
        <v>44314</v>
      </c>
      <c r="H10" s="3" t="s">
        <v>206</v>
      </c>
      <c r="I10" s="3">
        <v>0</v>
      </c>
      <c r="J10" s="65" t="s">
        <v>206</v>
      </c>
      <c r="K10" s="65">
        <v>0</v>
      </c>
      <c r="L10" s="65" t="s">
        <v>206</v>
      </c>
      <c r="M10" s="65">
        <v>0</v>
      </c>
      <c r="N10" s="65" t="s">
        <v>206</v>
      </c>
      <c r="O10" s="65">
        <v>0</v>
      </c>
      <c r="P10" s="65" t="s">
        <v>22</v>
      </c>
      <c r="Q10" s="65" t="s">
        <v>206</v>
      </c>
      <c r="R10" s="65">
        <v>0</v>
      </c>
      <c r="S10" s="3">
        <v>65</v>
      </c>
      <c r="T10" s="3">
        <v>0</v>
      </c>
      <c r="U10" s="3">
        <v>0</v>
      </c>
      <c r="V10" s="47" t="s">
        <v>206</v>
      </c>
      <c r="W10" s="3">
        <v>20</v>
      </c>
      <c r="X10" s="3">
        <v>0</v>
      </c>
      <c r="Y10" s="48">
        <v>44432</v>
      </c>
      <c r="Z10" s="74">
        <v>58</v>
      </c>
      <c r="AA10" s="245"/>
    </row>
    <row r="11" spans="1:27" ht="20.100000000000001" customHeight="1" x14ac:dyDescent="0.25">
      <c r="A11" s="2" t="s">
        <v>72</v>
      </c>
      <c r="B11" s="132" t="s">
        <v>163</v>
      </c>
      <c r="C11" s="132" t="s">
        <v>113</v>
      </c>
      <c r="D11" s="132" t="s">
        <v>166</v>
      </c>
      <c r="E11" s="3" t="s">
        <v>211</v>
      </c>
      <c r="F11" s="3" t="s">
        <v>208</v>
      </c>
      <c r="G11" s="48">
        <v>44293</v>
      </c>
      <c r="H11" s="3" t="s">
        <v>206</v>
      </c>
      <c r="I11" s="3">
        <v>0</v>
      </c>
      <c r="J11" s="65" t="s">
        <v>22</v>
      </c>
      <c r="K11" s="65">
        <v>2</v>
      </c>
      <c r="L11" s="65" t="s">
        <v>206</v>
      </c>
      <c r="M11" s="65">
        <v>0</v>
      </c>
      <c r="N11" s="65" t="s">
        <v>22</v>
      </c>
      <c r="O11" s="65">
        <v>1</v>
      </c>
      <c r="P11" s="65" t="s">
        <v>22</v>
      </c>
      <c r="Q11" s="65" t="s">
        <v>22</v>
      </c>
      <c r="R11" s="65">
        <v>1</v>
      </c>
      <c r="S11" s="3">
        <v>90</v>
      </c>
      <c r="T11" s="3">
        <v>40</v>
      </c>
      <c r="U11" s="3">
        <v>60</v>
      </c>
      <c r="V11" s="47" t="s">
        <v>206</v>
      </c>
      <c r="W11" s="3">
        <v>0</v>
      </c>
      <c r="X11" s="3">
        <v>0</v>
      </c>
      <c r="Y11" s="48">
        <v>44421</v>
      </c>
      <c r="Z11" s="74">
        <v>54</v>
      </c>
      <c r="AA11" s="245"/>
    </row>
    <row r="12" spans="1:27" ht="20.100000000000001" customHeight="1" x14ac:dyDescent="0.25">
      <c r="A12" s="2" t="s">
        <v>73</v>
      </c>
      <c r="B12" s="132" t="s">
        <v>85</v>
      </c>
      <c r="C12" s="132" t="s">
        <v>30</v>
      </c>
      <c r="D12" s="132" t="s">
        <v>29</v>
      </c>
      <c r="E12" s="3" t="s">
        <v>216</v>
      </c>
      <c r="F12" s="3" t="s">
        <v>208</v>
      </c>
      <c r="G12" s="48">
        <v>44299</v>
      </c>
      <c r="H12" s="3" t="s">
        <v>206</v>
      </c>
      <c r="I12" s="3">
        <v>0</v>
      </c>
      <c r="J12" s="65" t="s">
        <v>22</v>
      </c>
      <c r="K12" s="65">
        <v>1</v>
      </c>
      <c r="L12" s="65" t="s">
        <v>206</v>
      </c>
      <c r="M12" s="65">
        <v>0</v>
      </c>
      <c r="N12" s="65" t="s">
        <v>206</v>
      </c>
      <c r="O12" s="65">
        <v>0</v>
      </c>
      <c r="P12" s="65" t="s">
        <v>22</v>
      </c>
      <c r="Q12" s="65" t="s">
        <v>22</v>
      </c>
      <c r="R12" s="65">
        <v>1</v>
      </c>
      <c r="S12" s="3">
        <v>112</v>
      </c>
      <c r="T12" s="3">
        <v>60</v>
      </c>
      <c r="U12" s="3">
        <v>90</v>
      </c>
      <c r="V12" s="47" t="s">
        <v>206</v>
      </c>
      <c r="W12" s="3">
        <v>30</v>
      </c>
      <c r="X12" s="3">
        <v>0</v>
      </c>
      <c r="Y12" s="48">
        <v>44424</v>
      </c>
      <c r="Z12" s="74">
        <v>40</v>
      </c>
      <c r="AA12" s="245"/>
    </row>
    <row r="13" spans="1:27" s="6" customFormat="1" ht="20.100000000000001" customHeight="1" x14ac:dyDescent="0.25">
      <c r="A13" s="2" t="s">
        <v>74</v>
      </c>
      <c r="B13" s="132" t="s">
        <v>164</v>
      </c>
      <c r="C13" s="132" t="s">
        <v>97</v>
      </c>
      <c r="D13" s="132" t="s">
        <v>123</v>
      </c>
      <c r="E13" s="65" t="s">
        <v>211</v>
      </c>
      <c r="F13" s="65" t="s">
        <v>208</v>
      </c>
      <c r="G13" s="66">
        <v>44299</v>
      </c>
      <c r="H13" s="65" t="s">
        <v>206</v>
      </c>
      <c r="I13" s="65">
        <v>0</v>
      </c>
      <c r="J13" s="65" t="s">
        <v>22</v>
      </c>
      <c r="K13" s="65">
        <v>1</v>
      </c>
      <c r="L13" s="65" t="s">
        <v>22</v>
      </c>
      <c r="M13" s="65">
        <v>1</v>
      </c>
      <c r="N13" s="65" t="s">
        <v>206</v>
      </c>
      <c r="O13" s="65">
        <v>0</v>
      </c>
      <c r="P13" s="65" t="s">
        <v>22</v>
      </c>
      <c r="Q13" s="65" t="s">
        <v>22</v>
      </c>
      <c r="R13" s="65">
        <v>1</v>
      </c>
      <c r="S13" s="65">
        <v>110</v>
      </c>
      <c r="T13" s="65">
        <v>24</v>
      </c>
      <c r="U13" s="65">
        <v>48</v>
      </c>
      <c r="V13" s="61" t="s">
        <v>206</v>
      </c>
      <c r="W13" s="65">
        <v>0</v>
      </c>
      <c r="X13" s="65">
        <v>0</v>
      </c>
      <c r="Y13" s="66">
        <v>44419</v>
      </c>
      <c r="Z13" s="68">
        <v>51</v>
      </c>
      <c r="AA13" s="245"/>
    </row>
    <row r="14" spans="1:27" ht="20.100000000000001" customHeight="1" x14ac:dyDescent="0.25">
      <c r="A14" s="2" t="s">
        <v>75</v>
      </c>
      <c r="B14" s="132" t="s">
        <v>197</v>
      </c>
      <c r="C14" s="132" t="s">
        <v>34</v>
      </c>
      <c r="D14" s="132" t="s">
        <v>98</v>
      </c>
      <c r="E14" s="3" t="s">
        <v>214</v>
      </c>
      <c r="F14" s="3" t="s">
        <v>208</v>
      </c>
      <c r="G14" s="48">
        <v>44295</v>
      </c>
      <c r="H14" s="3" t="s">
        <v>206</v>
      </c>
      <c r="I14" s="3">
        <v>0</v>
      </c>
      <c r="J14" s="65" t="s">
        <v>22</v>
      </c>
      <c r="K14" s="65">
        <v>1</v>
      </c>
      <c r="L14" s="65" t="s">
        <v>206</v>
      </c>
      <c r="M14" s="65">
        <v>0</v>
      </c>
      <c r="N14" s="65" t="s">
        <v>206</v>
      </c>
      <c r="O14" s="65">
        <v>0</v>
      </c>
      <c r="P14" s="65" t="s">
        <v>22</v>
      </c>
      <c r="Q14" s="65" t="s">
        <v>206</v>
      </c>
      <c r="R14" s="65">
        <v>0</v>
      </c>
      <c r="S14" s="3">
        <v>90</v>
      </c>
      <c r="T14" s="3">
        <v>0</v>
      </c>
      <c r="U14" s="3">
        <v>70</v>
      </c>
      <c r="V14" s="47" t="s">
        <v>206</v>
      </c>
      <c r="W14" s="3">
        <v>20</v>
      </c>
      <c r="X14" s="3">
        <v>0</v>
      </c>
      <c r="Y14" s="48">
        <v>44407</v>
      </c>
      <c r="Z14" s="124">
        <v>60</v>
      </c>
      <c r="AA14" s="246"/>
    </row>
    <row r="15" spans="1:27" ht="20.100000000000001" customHeight="1" x14ac:dyDescent="0.25">
      <c r="A15" s="2" t="s">
        <v>76</v>
      </c>
      <c r="B15" s="132" t="s">
        <v>145</v>
      </c>
      <c r="C15" s="132" t="s">
        <v>118</v>
      </c>
      <c r="D15" s="132" t="s">
        <v>167</v>
      </c>
      <c r="E15" s="3" t="s">
        <v>212</v>
      </c>
      <c r="F15" s="3" t="s">
        <v>208</v>
      </c>
      <c r="G15" s="48">
        <v>44305</v>
      </c>
      <c r="H15" s="3" t="s">
        <v>206</v>
      </c>
      <c r="I15" s="3">
        <v>0</v>
      </c>
      <c r="J15" s="65" t="s">
        <v>22</v>
      </c>
      <c r="K15" s="65">
        <v>1</v>
      </c>
      <c r="L15" s="65" t="s">
        <v>206</v>
      </c>
      <c r="M15" s="65">
        <v>0</v>
      </c>
      <c r="N15" s="65" t="s">
        <v>206</v>
      </c>
      <c r="O15" s="65">
        <v>0</v>
      </c>
      <c r="P15" s="65" t="s">
        <v>22</v>
      </c>
      <c r="Q15" s="65" t="s">
        <v>206</v>
      </c>
      <c r="R15" s="65">
        <v>0</v>
      </c>
      <c r="S15" s="3">
        <v>106</v>
      </c>
      <c r="T15" s="3">
        <v>40</v>
      </c>
      <c r="U15" s="3">
        <v>60</v>
      </c>
      <c r="V15" s="47" t="s">
        <v>206</v>
      </c>
      <c r="W15" s="3">
        <v>15</v>
      </c>
      <c r="X15" s="3">
        <v>0</v>
      </c>
      <c r="Y15" s="48">
        <v>44422</v>
      </c>
      <c r="Z15" s="102">
        <v>46</v>
      </c>
      <c r="AA15" s="246"/>
    </row>
  </sheetData>
  <mergeCells count="19">
    <mergeCell ref="A1:W1"/>
    <mergeCell ref="H6:K6"/>
    <mergeCell ref="B5:B7"/>
    <mergeCell ref="A2:P2"/>
    <mergeCell ref="G5:G7"/>
    <mergeCell ref="A5:A7"/>
    <mergeCell ref="L6:O6"/>
    <mergeCell ref="H5:R5"/>
    <mergeCell ref="P6:R6"/>
    <mergeCell ref="Z5:Z7"/>
    <mergeCell ref="AA8:AA15"/>
    <mergeCell ref="S5:V6"/>
    <mergeCell ref="A4:K4"/>
    <mergeCell ref="C5:C7"/>
    <mergeCell ref="D5:D7"/>
    <mergeCell ref="W5:X6"/>
    <mergeCell ref="Y5:Y7"/>
    <mergeCell ref="F5:F7"/>
    <mergeCell ref="E5:E7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Z15"/>
  <sheetViews>
    <sheetView topLeftCell="A4" workbookViewId="0">
      <pane ySplit="5" topLeftCell="A9" activePane="bottomLeft" state="frozen"/>
      <selection activeCell="A4" sqref="A4"/>
      <selection pane="bottomLeft" activeCell="M32" sqref="M32"/>
    </sheetView>
  </sheetViews>
  <sheetFormatPr defaultRowHeight="15" x14ac:dyDescent="0.25"/>
  <cols>
    <col min="1" max="1" width="3.5703125" style="6" bestFit="1" customWidth="1"/>
    <col min="2" max="2" width="19.7109375" customWidth="1"/>
    <col min="3" max="3" width="13.28515625" customWidth="1"/>
    <col min="4" max="4" width="12.140625" bestFit="1" customWidth="1"/>
    <col min="5" max="5" width="17.28515625" customWidth="1"/>
    <col min="6" max="6" width="17.5703125" customWidth="1"/>
    <col min="7" max="7" width="11.7109375" customWidth="1"/>
    <col min="8" max="8" width="10.140625" bestFit="1" customWidth="1"/>
    <col min="9" max="9" width="13" customWidth="1"/>
    <col min="10" max="10" width="10.5703125" customWidth="1"/>
    <col min="11" max="11" width="8.140625" customWidth="1"/>
    <col min="12" max="12" width="9.85546875" customWidth="1"/>
    <col min="13" max="13" width="10.42578125" customWidth="1"/>
    <col min="14" max="14" width="11.42578125" customWidth="1"/>
    <col min="15" max="15" width="7.7109375" customWidth="1"/>
    <col min="16" max="16" width="11.42578125" customWidth="1"/>
    <col min="17" max="17" width="10.42578125" bestFit="1" customWidth="1"/>
    <col min="18" max="18" width="6.42578125" bestFit="1" customWidth="1"/>
    <col min="19" max="19" width="4.42578125" bestFit="1" customWidth="1"/>
    <col min="20" max="20" width="4" bestFit="1" customWidth="1"/>
    <col min="21" max="21" width="4" customWidth="1"/>
    <col min="22" max="22" width="7.42578125" bestFit="1" customWidth="1"/>
    <col min="23" max="23" width="7.42578125" customWidth="1"/>
    <col min="24" max="24" width="11.42578125" customWidth="1"/>
    <col min="25" max="25" width="10.140625" bestFit="1" customWidth="1"/>
    <col min="26" max="26" width="9.7109375" customWidth="1"/>
    <col min="27" max="27" width="34.42578125" customWidth="1"/>
  </cols>
  <sheetData>
    <row r="2" spans="1:78" x14ac:dyDescent="0.25">
      <c r="C2" s="13" t="s">
        <v>62</v>
      </c>
      <c r="G2" s="1"/>
    </row>
    <row r="3" spans="1:78" ht="25.9" customHeight="1" x14ac:dyDescent="0.25">
      <c r="A3" s="234" t="s">
        <v>67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</row>
    <row r="4" spans="1:78" ht="25.9" customHeight="1" x14ac:dyDescent="0.25">
      <c r="A4" s="194" t="s">
        <v>186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0"/>
      <c r="N4" s="172"/>
      <c r="O4" s="20"/>
      <c r="P4" s="20"/>
      <c r="Q4" s="20"/>
      <c r="R4" s="23"/>
      <c r="S4" s="23"/>
      <c r="T4" s="23"/>
      <c r="U4" s="23"/>
    </row>
    <row r="5" spans="1:78" ht="25.9" customHeight="1" x14ac:dyDescent="0.25">
      <c r="A5" s="23"/>
      <c r="B5" s="234" t="s">
        <v>88</v>
      </c>
      <c r="C5" s="234"/>
      <c r="D5" s="234"/>
      <c r="E5" s="234"/>
      <c r="F5" s="234"/>
      <c r="G5" s="234"/>
      <c r="H5" s="234"/>
      <c r="I5" s="234"/>
      <c r="J5" s="234"/>
      <c r="K5" s="20"/>
      <c r="L5" s="20"/>
      <c r="M5" s="20"/>
      <c r="N5" s="20"/>
      <c r="O5" s="20"/>
      <c r="P5" s="20"/>
      <c r="Q5" s="20"/>
      <c r="R5" s="23"/>
      <c r="S5" s="23"/>
      <c r="T5" s="23"/>
      <c r="U5" s="23"/>
    </row>
    <row r="6" spans="1:78" ht="14.45" customHeight="1" x14ac:dyDescent="0.25">
      <c r="A6" s="220" t="s">
        <v>32</v>
      </c>
      <c r="B6" s="224" t="s">
        <v>80</v>
      </c>
      <c r="C6" s="223" t="s">
        <v>18</v>
      </c>
      <c r="D6" s="223" t="s">
        <v>19</v>
      </c>
      <c r="E6" s="223" t="s">
        <v>1</v>
      </c>
      <c r="F6" s="223" t="s">
        <v>0</v>
      </c>
      <c r="G6" s="223" t="s">
        <v>2</v>
      </c>
      <c r="H6" s="223" t="s">
        <v>3</v>
      </c>
      <c r="I6" s="223" t="s">
        <v>4</v>
      </c>
      <c r="J6" s="223"/>
      <c r="K6" s="223"/>
      <c r="L6" s="223"/>
      <c r="M6" s="223"/>
      <c r="N6" s="223"/>
      <c r="O6" s="223"/>
      <c r="P6" s="223"/>
      <c r="Q6" s="223"/>
      <c r="R6" s="227" t="s">
        <v>13</v>
      </c>
      <c r="S6" s="231"/>
      <c r="T6" s="231"/>
      <c r="U6" s="228"/>
      <c r="V6" s="223" t="s">
        <v>47</v>
      </c>
      <c r="W6" s="224" t="s">
        <v>157</v>
      </c>
      <c r="X6" s="223" t="s">
        <v>17</v>
      </c>
      <c r="Y6" s="223" t="s">
        <v>20</v>
      </c>
      <c r="Z6" s="223" t="s">
        <v>48</v>
      </c>
    </row>
    <row r="7" spans="1:78" ht="27" customHeight="1" x14ac:dyDescent="0.25">
      <c r="A7" s="221"/>
      <c r="B7" s="225"/>
      <c r="C7" s="223"/>
      <c r="D7" s="223"/>
      <c r="E7" s="223"/>
      <c r="F7" s="223"/>
      <c r="G7" s="223"/>
      <c r="H7" s="223"/>
      <c r="I7" s="223" t="s">
        <v>5</v>
      </c>
      <c r="J7" s="223"/>
      <c r="K7" s="223" t="s">
        <v>7</v>
      </c>
      <c r="L7" s="223"/>
      <c r="M7" s="223"/>
      <c r="N7" s="223"/>
      <c r="O7" s="11"/>
      <c r="P7" s="223" t="s">
        <v>10</v>
      </c>
      <c r="Q7" s="223"/>
      <c r="R7" s="229"/>
      <c r="S7" s="232"/>
      <c r="T7" s="232"/>
      <c r="U7" s="230"/>
      <c r="V7" s="223"/>
      <c r="W7" s="251"/>
      <c r="X7" s="223"/>
      <c r="Y7" s="223"/>
      <c r="Z7" s="223"/>
    </row>
    <row r="8" spans="1:78" ht="43.5" x14ac:dyDescent="0.25">
      <c r="A8" s="222"/>
      <c r="B8" s="226"/>
      <c r="C8" s="223"/>
      <c r="D8" s="223"/>
      <c r="E8" s="223"/>
      <c r="F8" s="223"/>
      <c r="G8" s="223"/>
      <c r="H8" s="223"/>
      <c r="I8" s="11" t="s">
        <v>42</v>
      </c>
      <c r="J8" s="11" t="s">
        <v>6</v>
      </c>
      <c r="K8" s="11" t="s">
        <v>9</v>
      </c>
      <c r="L8" s="11" t="s">
        <v>43</v>
      </c>
      <c r="M8" s="11" t="s">
        <v>44</v>
      </c>
      <c r="N8" s="11" t="s">
        <v>45</v>
      </c>
      <c r="O8" s="11" t="s">
        <v>46</v>
      </c>
      <c r="P8" s="11" t="s">
        <v>11</v>
      </c>
      <c r="Q8" s="11" t="s">
        <v>12</v>
      </c>
      <c r="R8" s="11" t="s">
        <v>14</v>
      </c>
      <c r="S8" s="11" t="s">
        <v>15</v>
      </c>
      <c r="T8" s="11" t="s">
        <v>16</v>
      </c>
      <c r="U8" s="14" t="s">
        <v>65</v>
      </c>
      <c r="V8" s="11" t="s">
        <v>24</v>
      </c>
      <c r="W8" s="70" t="s">
        <v>26</v>
      </c>
      <c r="X8" s="223"/>
      <c r="Y8" s="223"/>
      <c r="Z8" s="224"/>
    </row>
    <row r="9" spans="1:78" ht="20.100000000000001" customHeight="1" x14ac:dyDescent="0.25">
      <c r="A9" s="29" t="s">
        <v>69</v>
      </c>
      <c r="B9" s="105" t="s">
        <v>138</v>
      </c>
      <c r="C9" s="51" t="s">
        <v>91</v>
      </c>
      <c r="D9" s="105" t="s">
        <v>192</v>
      </c>
      <c r="E9" s="47" t="s">
        <v>334</v>
      </c>
      <c r="F9" s="3" t="s">
        <v>212</v>
      </c>
      <c r="G9" s="3" t="s">
        <v>204</v>
      </c>
      <c r="H9" s="48">
        <v>44064</v>
      </c>
      <c r="I9" s="3" t="s">
        <v>206</v>
      </c>
      <c r="J9" s="3" t="s">
        <v>22</v>
      </c>
      <c r="K9" s="3" t="s">
        <v>206</v>
      </c>
      <c r="L9" s="3" t="s">
        <v>22</v>
      </c>
      <c r="M9" s="3" t="s">
        <v>22</v>
      </c>
      <c r="N9" s="3" t="s">
        <v>22</v>
      </c>
      <c r="O9" s="3" t="s">
        <v>206</v>
      </c>
      <c r="P9" s="3" t="s">
        <v>22</v>
      </c>
      <c r="Q9" s="3" t="s">
        <v>22</v>
      </c>
      <c r="R9" s="3">
        <v>210</v>
      </c>
      <c r="S9" s="3">
        <v>70</v>
      </c>
      <c r="T9" s="3">
        <v>130</v>
      </c>
      <c r="U9" s="47" t="s">
        <v>22</v>
      </c>
      <c r="V9" s="3">
        <v>0</v>
      </c>
      <c r="W9" s="3">
        <v>0</v>
      </c>
      <c r="X9" s="129" t="s">
        <v>335</v>
      </c>
      <c r="Y9" s="130">
        <v>36</v>
      </c>
      <c r="Z9" s="250">
        <f>AVERAGE(Y9:Y14)</f>
        <v>37.166666666666664</v>
      </c>
    </row>
    <row r="10" spans="1:78" s="67" customFormat="1" ht="20.100000000000001" customHeight="1" x14ac:dyDescent="0.25">
      <c r="A10" s="29" t="s">
        <v>70</v>
      </c>
      <c r="B10" s="51" t="s">
        <v>217</v>
      </c>
      <c r="C10" s="51" t="s">
        <v>111</v>
      </c>
      <c r="D10" s="51" t="s">
        <v>114</v>
      </c>
      <c r="E10" s="49" t="s">
        <v>336</v>
      </c>
      <c r="F10" s="143" t="s">
        <v>212</v>
      </c>
      <c r="G10" s="143" t="s">
        <v>208</v>
      </c>
      <c r="H10" s="169">
        <v>44063</v>
      </c>
      <c r="I10" s="143" t="s">
        <v>206</v>
      </c>
      <c r="J10" s="143" t="s">
        <v>22</v>
      </c>
      <c r="K10" s="143" t="s">
        <v>206</v>
      </c>
      <c r="L10" s="143" t="s">
        <v>206</v>
      </c>
      <c r="M10" s="143" t="s">
        <v>22</v>
      </c>
      <c r="N10" s="143" t="s">
        <v>206</v>
      </c>
      <c r="O10" s="143" t="s">
        <v>206</v>
      </c>
      <c r="P10" s="143" t="s">
        <v>22</v>
      </c>
      <c r="Q10" s="143" t="s">
        <v>22</v>
      </c>
      <c r="R10" s="143">
        <v>250</v>
      </c>
      <c r="S10" s="143">
        <v>40</v>
      </c>
      <c r="T10" s="143">
        <v>50</v>
      </c>
      <c r="U10" s="170" t="s">
        <v>206</v>
      </c>
      <c r="V10" s="143">
        <v>0</v>
      </c>
      <c r="W10" s="143">
        <v>0</v>
      </c>
      <c r="X10" s="169">
        <v>44417</v>
      </c>
      <c r="Y10" s="168">
        <v>40</v>
      </c>
      <c r="Z10" s="250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</row>
    <row r="11" spans="1:78" s="67" customFormat="1" ht="20.100000000000001" customHeight="1" x14ac:dyDescent="0.25">
      <c r="A11" s="29" t="s">
        <v>71</v>
      </c>
      <c r="B11" s="51" t="s">
        <v>134</v>
      </c>
      <c r="C11" s="51" t="s">
        <v>96</v>
      </c>
      <c r="D11" s="51" t="s">
        <v>135</v>
      </c>
      <c r="E11" s="65" t="s">
        <v>337</v>
      </c>
      <c r="F11" s="65" t="s">
        <v>210</v>
      </c>
      <c r="G11" s="65" t="s">
        <v>204</v>
      </c>
      <c r="H11" s="66">
        <v>44054</v>
      </c>
      <c r="I11" s="65" t="s">
        <v>206</v>
      </c>
      <c r="J11" s="65" t="s">
        <v>22</v>
      </c>
      <c r="K11" s="65" t="s">
        <v>206</v>
      </c>
      <c r="L11" s="65" t="s">
        <v>22</v>
      </c>
      <c r="M11" s="65" t="s">
        <v>22</v>
      </c>
      <c r="N11" s="65" t="s">
        <v>206</v>
      </c>
      <c r="O11" s="65" t="s">
        <v>206</v>
      </c>
      <c r="P11" s="65" t="s">
        <v>22</v>
      </c>
      <c r="Q11" s="65" t="s">
        <v>22</v>
      </c>
      <c r="R11" s="65">
        <v>138</v>
      </c>
      <c r="S11" s="65">
        <v>50</v>
      </c>
      <c r="T11" s="65">
        <v>100</v>
      </c>
      <c r="U11" s="61" t="s">
        <v>206</v>
      </c>
      <c r="V11" s="65">
        <v>0</v>
      </c>
      <c r="W11" s="65">
        <v>0</v>
      </c>
      <c r="X11" s="66">
        <v>44404</v>
      </c>
      <c r="Y11" s="68">
        <v>34</v>
      </c>
      <c r="Z11" s="250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20.100000000000001" customHeight="1" x14ac:dyDescent="0.25">
      <c r="A12" s="29" t="s">
        <v>72</v>
      </c>
      <c r="B12" s="51" t="s">
        <v>84</v>
      </c>
      <c r="C12" s="51" t="s">
        <v>30</v>
      </c>
      <c r="D12" s="171" t="s">
        <v>129</v>
      </c>
      <c r="E12" s="65" t="s">
        <v>219</v>
      </c>
      <c r="F12" s="65" t="s">
        <v>212</v>
      </c>
      <c r="G12" s="65" t="s">
        <v>208</v>
      </c>
      <c r="H12" s="66">
        <v>44063</v>
      </c>
      <c r="I12" s="65" t="s">
        <v>206</v>
      </c>
      <c r="J12" s="65" t="s">
        <v>22</v>
      </c>
      <c r="K12" s="65" t="s">
        <v>206</v>
      </c>
      <c r="L12" s="65" t="s">
        <v>22</v>
      </c>
      <c r="M12" s="65" t="s">
        <v>22</v>
      </c>
      <c r="N12" s="65" t="s">
        <v>206</v>
      </c>
      <c r="O12" s="65" t="s">
        <v>206</v>
      </c>
      <c r="P12" s="65" t="s">
        <v>22</v>
      </c>
      <c r="Q12" s="65" t="s">
        <v>22</v>
      </c>
      <c r="R12" s="65">
        <v>152</v>
      </c>
      <c r="S12" s="65">
        <v>0</v>
      </c>
      <c r="T12" s="65">
        <v>0</v>
      </c>
      <c r="U12" s="61" t="s">
        <v>22</v>
      </c>
      <c r="V12" s="65">
        <v>0</v>
      </c>
      <c r="W12" s="65">
        <v>0</v>
      </c>
      <c r="X12" s="66">
        <v>44407</v>
      </c>
      <c r="Y12" s="74">
        <v>35</v>
      </c>
      <c r="Z12" s="250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20.100000000000001" customHeight="1" x14ac:dyDescent="0.25">
      <c r="A13" s="29" t="s">
        <v>73</v>
      </c>
      <c r="B13" s="51" t="s">
        <v>169</v>
      </c>
      <c r="C13" s="51" t="s">
        <v>30</v>
      </c>
      <c r="D13" s="51" t="s">
        <v>173</v>
      </c>
      <c r="E13" s="3" t="s">
        <v>338</v>
      </c>
      <c r="F13" s="3" t="s">
        <v>212</v>
      </c>
      <c r="G13" s="3" t="s">
        <v>208</v>
      </c>
      <c r="H13" s="48">
        <v>44061</v>
      </c>
      <c r="I13" s="3" t="s">
        <v>206</v>
      </c>
      <c r="J13" s="3" t="s">
        <v>22</v>
      </c>
      <c r="K13" s="3" t="s">
        <v>206</v>
      </c>
      <c r="L13" s="3" t="s">
        <v>206</v>
      </c>
      <c r="M13" s="3" t="s">
        <v>22</v>
      </c>
      <c r="N13" s="3" t="s">
        <v>206</v>
      </c>
      <c r="O13" s="3" t="s">
        <v>206</v>
      </c>
      <c r="P13" s="3" t="s">
        <v>22</v>
      </c>
      <c r="Q13" s="3" t="s">
        <v>206</v>
      </c>
      <c r="R13" s="3">
        <v>192</v>
      </c>
      <c r="S13" s="3">
        <v>50</v>
      </c>
      <c r="T13" s="3">
        <v>75</v>
      </c>
      <c r="U13" s="47" t="s">
        <v>206</v>
      </c>
      <c r="V13" s="3">
        <v>0</v>
      </c>
      <c r="W13" s="3">
        <v>0</v>
      </c>
      <c r="X13" s="48">
        <v>44406</v>
      </c>
      <c r="Y13" s="74">
        <v>40</v>
      </c>
      <c r="Z13" s="250"/>
    </row>
    <row r="14" spans="1:78" ht="20.100000000000001" customHeight="1" x14ac:dyDescent="0.25">
      <c r="A14" s="29" t="s">
        <v>74</v>
      </c>
      <c r="B14" s="51" t="s">
        <v>193</v>
      </c>
      <c r="C14" s="51" t="s">
        <v>118</v>
      </c>
      <c r="D14" s="51" t="s">
        <v>131</v>
      </c>
      <c r="E14" s="3" t="s">
        <v>339</v>
      </c>
      <c r="F14" s="3" t="s">
        <v>211</v>
      </c>
      <c r="G14" s="3" t="s">
        <v>208</v>
      </c>
      <c r="H14" s="48">
        <v>44061</v>
      </c>
      <c r="I14" s="3" t="s">
        <v>22</v>
      </c>
      <c r="J14" s="3" t="s">
        <v>22</v>
      </c>
      <c r="K14" s="3" t="s">
        <v>206</v>
      </c>
      <c r="L14" s="3" t="s">
        <v>206</v>
      </c>
      <c r="M14" s="3" t="s">
        <v>22</v>
      </c>
      <c r="N14" s="3" t="s">
        <v>206</v>
      </c>
      <c r="O14" s="3" t="s">
        <v>206</v>
      </c>
      <c r="P14" s="3" t="s">
        <v>22</v>
      </c>
      <c r="Q14" s="3" t="s">
        <v>206</v>
      </c>
      <c r="R14" s="3">
        <v>300</v>
      </c>
      <c r="S14" s="3">
        <v>75</v>
      </c>
      <c r="T14" s="3">
        <v>120</v>
      </c>
      <c r="U14" s="47" t="s">
        <v>22</v>
      </c>
      <c r="V14" s="3">
        <v>0</v>
      </c>
      <c r="W14" s="3">
        <v>0</v>
      </c>
      <c r="X14" s="48">
        <v>44402</v>
      </c>
      <c r="Y14" s="74">
        <v>38</v>
      </c>
      <c r="Z14" s="250"/>
    </row>
    <row r="15" spans="1:78" x14ac:dyDescent="0.25">
      <c r="A15" s="3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6"/>
      <c r="V15" s="17"/>
      <c r="W15" s="17"/>
      <c r="X15" s="17"/>
      <c r="Y15" s="17"/>
      <c r="Z15" s="40"/>
    </row>
  </sheetData>
  <mergeCells count="22">
    <mergeCell ref="A3:U3"/>
    <mergeCell ref="C6:C8"/>
    <mergeCell ref="D6:D8"/>
    <mergeCell ref="E6:E8"/>
    <mergeCell ref="A6:A8"/>
    <mergeCell ref="P7:Q7"/>
    <mergeCell ref="B6:B8"/>
    <mergeCell ref="A4:L4"/>
    <mergeCell ref="B5:J5"/>
    <mergeCell ref="F6:F8"/>
    <mergeCell ref="K7:N7"/>
    <mergeCell ref="G6:G8"/>
    <mergeCell ref="H6:H8"/>
    <mergeCell ref="I6:Q6"/>
    <mergeCell ref="I7:J7"/>
    <mergeCell ref="Z9:Z14"/>
    <mergeCell ref="Z6:Z8"/>
    <mergeCell ref="V6:V7"/>
    <mergeCell ref="R6:U7"/>
    <mergeCell ref="Y6:Y8"/>
    <mergeCell ref="X6:X8"/>
    <mergeCell ref="W6:W7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4"/>
  <sheetViews>
    <sheetView zoomScaleNormal="100" workbookViewId="0">
      <selection activeCell="I2" sqref="I2"/>
    </sheetView>
  </sheetViews>
  <sheetFormatPr defaultRowHeight="15" x14ac:dyDescent="0.25"/>
  <cols>
    <col min="1" max="1" width="3.42578125" style="31" bestFit="1" customWidth="1"/>
    <col min="2" max="2" width="20.5703125" customWidth="1"/>
    <col min="3" max="3" width="15.42578125" customWidth="1"/>
    <col min="4" max="4" width="16" customWidth="1"/>
    <col min="5" max="5" width="13" customWidth="1"/>
    <col min="6" max="6" width="16.7109375" customWidth="1"/>
    <col min="7" max="7" width="11.85546875" customWidth="1"/>
    <col min="8" max="8" width="15.42578125" customWidth="1"/>
    <col min="9" max="9" width="13.28515625" customWidth="1"/>
    <col min="10" max="10" width="10.28515625" customWidth="1"/>
    <col min="11" max="11" width="10.140625" customWidth="1"/>
    <col min="12" max="12" width="9.85546875" customWidth="1"/>
    <col min="13" max="13" width="12.85546875" customWidth="1"/>
    <col min="14" max="14" width="9.85546875" customWidth="1"/>
    <col min="15" max="15" width="11.85546875" customWidth="1"/>
    <col min="16" max="16" width="10.42578125" customWidth="1"/>
    <col min="17" max="17" width="12.42578125" customWidth="1"/>
    <col min="18" max="18" width="9.28515625" customWidth="1"/>
    <col min="19" max="19" width="5.85546875" customWidth="1"/>
    <col min="20" max="20" width="6.28515625" customWidth="1"/>
    <col min="21" max="21" width="7" customWidth="1"/>
    <col min="22" max="22" width="9.42578125" customWidth="1"/>
    <col min="23" max="23" width="10.5703125" customWidth="1"/>
    <col min="24" max="24" width="9" customWidth="1"/>
    <col min="25" max="25" width="7.7109375" customWidth="1"/>
  </cols>
  <sheetData>
    <row r="1" spans="1:25" x14ac:dyDescent="0.25">
      <c r="A1" s="233" t="s">
        <v>203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5" x14ac:dyDescent="0.25">
      <c r="I2" s="181" t="s">
        <v>205</v>
      </c>
    </row>
    <row r="3" spans="1:25" x14ac:dyDescent="0.25">
      <c r="A3" s="247" t="s">
        <v>181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3"/>
    </row>
    <row r="4" spans="1:25" s="32" customFormat="1" ht="14.45" customHeight="1" x14ac:dyDescent="0.25">
      <c r="A4" s="191" t="s">
        <v>32</v>
      </c>
      <c r="B4" s="188" t="s">
        <v>80</v>
      </c>
      <c r="C4" s="201" t="s">
        <v>18</v>
      </c>
      <c r="D4" s="201" t="s">
        <v>19</v>
      </c>
      <c r="E4" s="201" t="s">
        <v>57</v>
      </c>
      <c r="F4" s="201" t="s">
        <v>0</v>
      </c>
      <c r="G4" s="201" t="s">
        <v>2</v>
      </c>
      <c r="H4" s="188" t="s">
        <v>58</v>
      </c>
      <c r="I4" s="201" t="s">
        <v>4</v>
      </c>
      <c r="J4" s="201"/>
      <c r="K4" s="201"/>
      <c r="L4" s="201"/>
      <c r="M4" s="201"/>
      <c r="N4" s="201"/>
      <c r="O4" s="201"/>
      <c r="P4" s="201"/>
      <c r="Q4" s="201"/>
      <c r="R4" s="201"/>
      <c r="S4" s="204" t="s">
        <v>101</v>
      </c>
      <c r="T4" s="201"/>
      <c r="U4" s="201"/>
      <c r="V4" s="201"/>
      <c r="W4" s="188" t="s">
        <v>17</v>
      </c>
      <c r="X4" s="201" t="s">
        <v>20</v>
      </c>
      <c r="Y4" s="253" t="s">
        <v>48</v>
      </c>
    </row>
    <row r="5" spans="1:25" s="32" customFormat="1" ht="14.45" customHeight="1" x14ac:dyDescent="0.25">
      <c r="A5" s="192"/>
      <c r="B5" s="189"/>
      <c r="C5" s="201"/>
      <c r="D5" s="201"/>
      <c r="E5" s="201"/>
      <c r="F5" s="201"/>
      <c r="G5" s="201"/>
      <c r="H5" s="189"/>
      <c r="I5" s="201" t="s">
        <v>5</v>
      </c>
      <c r="J5" s="201"/>
      <c r="K5" s="201"/>
      <c r="L5" s="201"/>
      <c r="M5" s="201" t="s">
        <v>7</v>
      </c>
      <c r="N5" s="201"/>
      <c r="O5" s="201" t="s">
        <v>94</v>
      </c>
      <c r="P5" s="201"/>
      <c r="Q5" s="201"/>
      <c r="R5" s="201"/>
      <c r="S5" s="204"/>
      <c r="T5" s="201"/>
      <c r="U5" s="201"/>
      <c r="V5" s="201"/>
      <c r="W5" s="189"/>
      <c r="X5" s="201"/>
      <c r="Y5" s="253"/>
    </row>
    <row r="6" spans="1:25" s="32" customFormat="1" ht="43.15" customHeight="1" x14ac:dyDescent="0.25">
      <c r="A6" s="193"/>
      <c r="B6" s="190"/>
      <c r="C6" s="201"/>
      <c r="D6" s="201"/>
      <c r="E6" s="201"/>
      <c r="F6" s="201"/>
      <c r="G6" s="201"/>
      <c r="H6" s="190"/>
      <c r="I6" s="25" t="s">
        <v>28</v>
      </c>
      <c r="J6" s="25" t="s">
        <v>60</v>
      </c>
      <c r="K6" s="25" t="s">
        <v>6</v>
      </c>
      <c r="L6" s="25" t="s">
        <v>60</v>
      </c>
      <c r="M6" s="25" t="s">
        <v>59</v>
      </c>
      <c r="N6" s="25" t="s">
        <v>60</v>
      </c>
      <c r="O6" s="25" t="s">
        <v>61</v>
      </c>
      <c r="P6" s="25" t="s">
        <v>60</v>
      </c>
      <c r="Q6" s="25" t="s">
        <v>95</v>
      </c>
      <c r="R6" s="25" t="s">
        <v>60</v>
      </c>
      <c r="S6" s="26" t="s">
        <v>14</v>
      </c>
      <c r="T6" s="25" t="s">
        <v>15</v>
      </c>
      <c r="U6" s="25" t="s">
        <v>16</v>
      </c>
      <c r="V6" s="25" t="s">
        <v>100</v>
      </c>
      <c r="W6" s="190"/>
      <c r="X6" s="201"/>
      <c r="Y6" s="254"/>
    </row>
    <row r="7" spans="1:25" s="67" customFormat="1" ht="20.100000000000001" customHeight="1" x14ac:dyDescent="0.25">
      <c r="A7" s="64" t="s">
        <v>69</v>
      </c>
      <c r="B7" s="140" t="s">
        <v>251</v>
      </c>
      <c r="C7" s="140" t="s">
        <v>103</v>
      </c>
      <c r="D7" s="140" t="s">
        <v>153</v>
      </c>
      <c r="E7" s="152" t="s">
        <v>321</v>
      </c>
      <c r="F7" s="65" t="s">
        <v>218</v>
      </c>
      <c r="G7" s="65" t="s">
        <v>208</v>
      </c>
      <c r="H7" s="66">
        <v>44316</v>
      </c>
      <c r="I7" s="65" t="s">
        <v>22</v>
      </c>
      <c r="J7" s="65">
        <v>4</v>
      </c>
      <c r="K7" s="65" t="s">
        <v>22</v>
      </c>
      <c r="L7" s="65">
        <v>2</v>
      </c>
      <c r="M7" s="65" t="s">
        <v>22</v>
      </c>
      <c r="N7" s="148">
        <v>4</v>
      </c>
      <c r="O7" s="65" t="s">
        <v>22</v>
      </c>
      <c r="P7" s="65">
        <v>2</v>
      </c>
      <c r="Q7" s="65" t="s">
        <v>22</v>
      </c>
      <c r="R7" s="65">
        <v>1</v>
      </c>
      <c r="S7" s="148">
        <v>79.5</v>
      </c>
      <c r="T7" s="148">
        <v>40</v>
      </c>
      <c r="U7" s="148">
        <v>120</v>
      </c>
      <c r="V7" s="65">
        <v>10</v>
      </c>
      <c r="W7" s="66">
        <v>44459</v>
      </c>
      <c r="X7" s="148">
        <v>400</v>
      </c>
      <c r="Y7" s="255">
        <f>AVERAGE(X7:X14)</f>
        <v>300.625</v>
      </c>
    </row>
    <row r="8" spans="1:25" ht="20.100000000000001" customHeight="1" x14ac:dyDescent="0.25">
      <c r="A8" s="64" t="s">
        <v>70</v>
      </c>
      <c r="B8" s="140" t="s">
        <v>252</v>
      </c>
      <c r="C8" s="140" t="s">
        <v>190</v>
      </c>
      <c r="D8" t="s">
        <v>165</v>
      </c>
      <c r="E8" s="152" t="s">
        <v>322</v>
      </c>
      <c r="F8" s="3" t="s">
        <v>216</v>
      </c>
      <c r="G8" s="12" t="s">
        <v>208</v>
      </c>
      <c r="H8" s="48">
        <v>44311</v>
      </c>
      <c r="I8" s="3" t="s">
        <v>22</v>
      </c>
      <c r="J8" s="12">
        <v>1</v>
      </c>
      <c r="K8" s="3" t="s">
        <v>22</v>
      </c>
      <c r="L8" s="12">
        <v>1</v>
      </c>
      <c r="M8" s="3" t="s">
        <v>22</v>
      </c>
      <c r="N8" s="12">
        <v>2</v>
      </c>
      <c r="O8" s="3" t="s">
        <v>22</v>
      </c>
      <c r="P8" s="12">
        <v>1</v>
      </c>
      <c r="Q8" s="3" t="s">
        <v>206</v>
      </c>
      <c r="R8" s="12">
        <v>0</v>
      </c>
      <c r="S8" s="12">
        <v>107</v>
      </c>
      <c r="T8" s="12">
        <v>60</v>
      </c>
      <c r="U8" s="12">
        <v>90</v>
      </c>
      <c r="V8" s="3">
        <v>0</v>
      </c>
      <c r="W8" s="48">
        <v>44464</v>
      </c>
      <c r="X8" s="12">
        <v>320</v>
      </c>
      <c r="Y8" s="256"/>
    </row>
    <row r="9" spans="1:25" s="55" customFormat="1" ht="25.5" customHeight="1" x14ac:dyDescent="0.25">
      <c r="A9" s="64" t="s">
        <v>71</v>
      </c>
      <c r="B9" s="140" t="s">
        <v>253</v>
      </c>
      <c r="C9" s="140" t="s">
        <v>109</v>
      </c>
      <c r="D9" s="140" t="s">
        <v>110</v>
      </c>
      <c r="E9" s="152" t="s">
        <v>323</v>
      </c>
      <c r="F9" s="166" t="s">
        <v>212</v>
      </c>
      <c r="G9" s="166" t="s">
        <v>208</v>
      </c>
      <c r="H9" s="165">
        <v>44318</v>
      </c>
      <c r="I9" s="166" t="s">
        <v>22</v>
      </c>
      <c r="J9" s="164">
        <v>1</v>
      </c>
      <c r="K9" s="65" t="s">
        <v>22</v>
      </c>
      <c r="L9" s="148">
        <v>1</v>
      </c>
      <c r="M9" s="65" t="s">
        <v>22</v>
      </c>
      <c r="N9" s="148">
        <v>1</v>
      </c>
      <c r="O9" s="65" t="s">
        <v>22</v>
      </c>
      <c r="P9" s="148">
        <v>1</v>
      </c>
      <c r="Q9" s="65" t="s">
        <v>22</v>
      </c>
      <c r="R9" s="148">
        <v>1</v>
      </c>
      <c r="S9" s="164">
        <v>0</v>
      </c>
      <c r="T9" s="164">
        <v>150</v>
      </c>
      <c r="U9" s="164">
        <v>200</v>
      </c>
      <c r="V9" s="164">
        <v>40</v>
      </c>
      <c r="W9" s="165">
        <v>44466</v>
      </c>
      <c r="X9" s="164">
        <v>280</v>
      </c>
      <c r="Y9" s="256"/>
    </row>
    <row r="10" spans="1:25" s="24" customFormat="1" x14ac:dyDescent="0.25">
      <c r="A10" s="64" t="s">
        <v>72</v>
      </c>
      <c r="B10" s="140" t="s">
        <v>188</v>
      </c>
      <c r="C10" s="140" t="s">
        <v>111</v>
      </c>
      <c r="D10" s="140" t="s">
        <v>119</v>
      </c>
      <c r="E10" s="2" t="s">
        <v>324</v>
      </c>
      <c r="F10" s="2" t="s">
        <v>325</v>
      </c>
      <c r="G10" s="166" t="s">
        <v>208</v>
      </c>
      <c r="H10" s="142">
        <v>44299</v>
      </c>
      <c r="I10" s="2" t="s">
        <v>22</v>
      </c>
      <c r="J10" s="2">
        <v>2</v>
      </c>
      <c r="K10" s="177" t="s">
        <v>22</v>
      </c>
      <c r="L10" s="177">
        <v>2</v>
      </c>
      <c r="M10" s="177" t="s">
        <v>22</v>
      </c>
      <c r="N10" s="177">
        <v>1</v>
      </c>
      <c r="O10" s="177" t="s">
        <v>206</v>
      </c>
      <c r="P10" s="177">
        <v>0</v>
      </c>
      <c r="Q10" s="177" t="s">
        <v>206</v>
      </c>
      <c r="R10" s="177">
        <v>0</v>
      </c>
      <c r="S10" s="2">
        <v>20</v>
      </c>
      <c r="T10" s="2">
        <v>0</v>
      </c>
      <c r="U10" s="2">
        <v>200</v>
      </c>
      <c r="V10" s="2">
        <v>0</v>
      </c>
      <c r="W10" s="142">
        <v>44459</v>
      </c>
      <c r="X10" s="2">
        <v>300</v>
      </c>
      <c r="Y10" s="256"/>
    </row>
    <row r="11" spans="1:25" s="24" customFormat="1" ht="30" x14ac:dyDescent="0.25">
      <c r="A11" s="64" t="s">
        <v>73</v>
      </c>
      <c r="B11" s="167" t="s">
        <v>178</v>
      </c>
      <c r="C11" s="167" t="s">
        <v>92</v>
      </c>
      <c r="D11" s="140" t="s">
        <v>254</v>
      </c>
      <c r="E11" s="2" t="s">
        <v>220</v>
      </c>
      <c r="F11" s="2" t="s">
        <v>326</v>
      </c>
      <c r="G11" s="166" t="s">
        <v>208</v>
      </c>
      <c r="H11" s="142">
        <v>44324</v>
      </c>
      <c r="I11" s="2" t="s">
        <v>22</v>
      </c>
      <c r="J11" s="2">
        <v>3</v>
      </c>
      <c r="K11" s="2" t="s">
        <v>22</v>
      </c>
      <c r="L11" s="2">
        <v>1</v>
      </c>
      <c r="M11" s="2" t="s">
        <v>22</v>
      </c>
      <c r="N11" s="2">
        <v>1</v>
      </c>
      <c r="O11" s="2" t="s">
        <v>206</v>
      </c>
      <c r="P11" s="2">
        <v>0</v>
      </c>
      <c r="Q11" s="2" t="s">
        <v>206</v>
      </c>
      <c r="R11" s="2">
        <v>0</v>
      </c>
      <c r="S11" s="2">
        <v>46.8</v>
      </c>
      <c r="T11" s="2">
        <v>0</v>
      </c>
      <c r="U11" s="2">
        <v>0</v>
      </c>
      <c r="V11" s="2">
        <v>30</v>
      </c>
      <c r="W11" s="142">
        <v>44453</v>
      </c>
      <c r="X11" s="2">
        <v>280</v>
      </c>
      <c r="Y11" s="256"/>
    </row>
    <row r="12" spans="1:25" s="24" customFormat="1" ht="30" x14ac:dyDescent="0.25">
      <c r="A12" s="64" t="s">
        <v>74</v>
      </c>
      <c r="B12" s="156" t="s">
        <v>134</v>
      </c>
      <c r="C12" s="156" t="s">
        <v>96</v>
      </c>
      <c r="D12" s="140" t="s">
        <v>255</v>
      </c>
      <c r="E12" s="2" t="s">
        <v>327</v>
      </c>
      <c r="F12" s="2" t="s">
        <v>328</v>
      </c>
      <c r="G12" s="166" t="s">
        <v>208</v>
      </c>
      <c r="H12" s="142">
        <v>44299</v>
      </c>
      <c r="I12" s="2" t="s">
        <v>22</v>
      </c>
      <c r="J12" s="2">
        <v>1</v>
      </c>
      <c r="K12" s="2" t="s">
        <v>22</v>
      </c>
      <c r="L12" s="2">
        <v>2</v>
      </c>
      <c r="M12" s="2" t="s">
        <v>22</v>
      </c>
      <c r="N12" s="2">
        <v>2</v>
      </c>
      <c r="O12" s="2" t="s">
        <v>22</v>
      </c>
      <c r="P12" s="2">
        <v>1</v>
      </c>
      <c r="Q12" s="2" t="s">
        <v>22</v>
      </c>
      <c r="R12" s="2">
        <v>1</v>
      </c>
      <c r="S12" s="2">
        <v>109</v>
      </c>
      <c r="T12" s="2">
        <v>50</v>
      </c>
      <c r="U12" s="2">
        <v>75</v>
      </c>
      <c r="V12" s="2">
        <v>30</v>
      </c>
      <c r="W12" s="142">
        <v>44459</v>
      </c>
      <c r="X12" s="2">
        <v>280</v>
      </c>
      <c r="Y12" s="256"/>
    </row>
    <row r="13" spans="1:25" x14ac:dyDescent="0.25">
      <c r="A13" s="64" t="s">
        <v>75</v>
      </c>
      <c r="B13" s="156" t="s">
        <v>329</v>
      </c>
      <c r="C13" s="156" t="s">
        <v>115</v>
      </c>
      <c r="D13" s="51" t="s">
        <v>199</v>
      </c>
      <c r="E13" s="2" t="s">
        <v>330</v>
      </c>
      <c r="F13" s="2" t="s">
        <v>331</v>
      </c>
      <c r="G13" s="166" t="s">
        <v>208</v>
      </c>
      <c r="H13" s="142">
        <v>44312</v>
      </c>
      <c r="I13" s="2" t="s">
        <v>22</v>
      </c>
      <c r="J13" s="2">
        <v>2</v>
      </c>
      <c r="K13" s="177" t="s">
        <v>22</v>
      </c>
      <c r="L13" s="177">
        <v>1</v>
      </c>
      <c r="M13" s="177" t="s">
        <v>22</v>
      </c>
      <c r="N13" s="177">
        <v>1</v>
      </c>
      <c r="O13" s="177" t="s">
        <v>206</v>
      </c>
      <c r="P13" s="177">
        <v>0</v>
      </c>
      <c r="Q13" s="177" t="s">
        <v>206</v>
      </c>
      <c r="R13" s="177">
        <v>0</v>
      </c>
      <c r="S13" s="2">
        <v>0</v>
      </c>
      <c r="T13" s="2">
        <v>0</v>
      </c>
      <c r="U13" s="2">
        <v>0</v>
      </c>
      <c r="V13" s="2">
        <v>15</v>
      </c>
      <c r="W13" s="142">
        <v>44465</v>
      </c>
      <c r="X13" s="2">
        <v>150</v>
      </c>
      <c r="Y13" s="256"/>
    </row>
    <row r="14" spans="1:25" x14ac:dyDescent="0.25">
      <c r="A14" s="64" t="s">
        <v>76</v>
      </c>
      <c r="B14" s="51" t="s">
        <v>179</v>
      </c>
      <c r="C14" s="51" t="s">
        <v>97</v>
      </c>
      <c r="D14" s="140" t="s">
        <v>180</v>
      </c>
      <c r="E14" s="2" t="s">
        <v>332</v>
      </c>
      <c r="F14" s="2" t="s">
        <v>333</v>
      </c>
      <c r="G14" s="166" t="s">
        <v>208</v>
      </c>
      <c r="H14" s="142">
        <v>44305</v>
      </c>
      <c r="I14" s="2" t="s">
        <v>22</v>
      </c>
      <c r="J14" s="2">
        <v>3</v>
      </c>
      <c r="K14" s="180"/>
      <c r="L14" s="180"/>
      <c r="M14" s="180"/>
      <c r="N14" s="180"/>
      <c r="O14" s="180"/>
      <c r="P14" s="180"/>
      <c r="Q14" s="180"/>
      <c r="R14" s="180"/>
      <c r="S14" s="2">
        <v>100</v>
      </c>
      <c r="T14" s="2">
        <v>200</v>
      </c>
      <c r="U14" s="2">
        <v>60</v>
      </c>
      <c r="V14" s="2">
        <v>30</v>
      </c>
      <c r="W14" s="142">
        <v>44473</v>
      </c>
      <c r="X14" s="2">
        <v>395</v>
      </c>
      <c r="Y14" s="257"/>
    </row>
  </sheetData>
  <mergeCells count="19">
    <mergeCell ref="M5:N5"/>
    <mergeCell ref="I4:R4"/>
    <mergeCell ref="O5:R5"/>
    <mergeCell ref="Y4:Y6"/>
    <mergeCell ref="Y7:Y14"/>
    <mergeCell ref="W4:W6"/>
    <mergeCell ref="X4:X6"/>
    <mergeCell ref="A1:V1"/>
    <mergeCell ref="G4:G6"/>
    <mergeCell ref="C4:C6"/>
    <mergeCell ref="D4:D6"/>
    <mergeCell ref="E4:E6"/>
    <mergeCell ref="F4:F6"/>
    <mergeCell ref="I5:L5"/>
    <mergeCell ref="S4:V5"/>
    <mergeCell ref="A3:K3"/>
    <mergeCell ref="A4:A6"/>
    <mergeCell ref="B4:B6"/>
    <mergeCell ref="H4:H6"/>
  </mergeCells>
  <phoneticPr fontId="3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21"/>
  <sheetViews>
    <sheetView tabSelected="1" workbookViewId="0">
      <selection activeCell="B3" sqref="B3:L3"/>
    </sheetView>
  </sheetViews>
  <sheetFormatPr defaultRowHeight="15" x14ac:dyDescent="0.25"/>
  <cols>
    <col min="1" max="1" width="3" bestFit="1" customWidth="1"/>
    <col min="2" max="2" width="20.42578125" style="52" customWidth="1"/>
    <col min="3" max="3" width="15.140625" customWidth="1"/>
    <col min="4" max="4" width="17.7109375" customWidth="1"/>
    <col min="5" max="5" width="9.85546875" customWidth="1"/>
    <col min="6" max="6" width="11" customWidth="1"/>
    <col min="7" max="7" width="11.140625" customWidth="1"/>
    <col min="8" max="8" width="10.140625" bestFit="1" customWidth="1"/>
    <col min="9" max="9" width="12.42578125" customWidth="1"/>
    <col min="10" max="10" width="10.85546875" customWidth="1"/>
    <col min="11" max="11" width="12" customWidth="1"/>
    <col min="14" max="14" width="6.28515625" customWidth="1"/>
    <col min="15" max="15" width="5.85546875" customWidth="1"/>
    <col min="16" max="16" width="5.140625" customWidth="1"/>
    <col min="17" max="17" width="8" customWidth="1"/>
    <col min="18" max="18" width="10" customWidth="1"/>
    <col min="19" max="19" width="8.140625" customWidth="1"/>
    <col min="20" max="20" width="10.140625" bestFit="1" customWidth="1"/>
  </cols>
  <sheetData>
    <row r="1" spans="1:27" ht="26.25" customHeight="1" x14ac:dyDescent="0.25">
      <c r="A1" s="194" t="s">
        <v>231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5"/>
      <c r="P1" s="5"/>
      <c r="Q1" s="5"/>
      <c r="R1" s="5"/>
      <c r="S1" s="5"/>
      <c r="T1" s="5"/>
      <c r="U1" s="5"/>
      <c r="V1" s="4"/>
    </row>
    <row r="2" spans="1:27" ht="13.5" customHeight="1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83" t="s">
        <v>205</v>
      </c>
      <c r="L2" s="123"/>
      <c r="M2" s="123"/>
      <c r="N2" s="123"/>
      <c r="O2" s="5"/>
      <c r="P2" s="5"/>
      <c r="Q2" s="5"/>
      <c r="R2" s="5"/>
      <c r="S2" s="5"/>
      <c r="T2" s="5"/>
      <c r="U2" s="5"/>
      <c r="V2" s="4"/>
    </row>
    <row r="3" spans="1:27" s="43" customFormat="1" ht="14.45" customHeight="1" x14ac:dyDescent="0.25">
      <c r="A3" s="45"/>
      <c r="B3" s="262" t="s">
        <v>345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45"/>
      <c r="N3" s="45"/>
      <c r="O3" s="45"/>
      <c r="P3" s="45"/>
      <c r="Q3" s="45"/>
      <c r="R3" s="45"/>
      <c r="S3" s="45"/>
      <c r="T3" s="45"/>
      <c r="U3" s="45"/>
      <c r="V3" s="36"/>
    </row>
    <row r="4" spans="1:27" s="43" customFormat="1" ht="14.45" customHeight="1" x14ac:dyDescent="0.25">
      <c r="A4" s="201" t="s">
        <v>68</v>
      </c>
      <c r="B4" s="263" t="s">
        <v>80</v>
      </c>
      <c r="C4" s="201" t="s">
        <v>18</v>
      </c>
      <c r="D4" s="201" t="s">
        <v>19</v>
      </c>
      <c r="E4" s="201" t="s">
        <v>124</v>
      </c>
      <c r="F4" s="201" t="s">
        <v>0</v>
      </c>
      <c r="G4" s="201" t="s">
        <v>2</v>
      </c>
      <c r="H4" s="188" t="s">
        <v>3</v>
      </c>
      <c r="I4" s="202" t="s">
        <v>86</v>
      </c>
      <c r="J4" s="203"/>
      <c r="K4" s="203"/>
      <c r="L4" s="203"/>
      <c r="M4" s="204"/>
      <c r="N4" s="195" t="s">
        <v>13</v>
      </c>
      <c r="O4" s="196"/>
      <c r="P4" s="196"/>
      <c r="Q4" s="196"/>
      <c r="R4" s="196"/>
      <c r="S4" s="197"/>
      <c r="T4" s="188" t="s">
        <v>17</v>
      </c>
      <c r="U4" s="202" t="s">
        <v>20</v>
      </c>
      <c r="V4" s="188" t="s">
        <v>48</v>
      </c>
    </row>
    <row r="5" spans="1:27" s="43" customFormat="1" ht="27" customHeight="1" x14ac:dyDescent="0.25">
      <c r="A5" s="201"/>
      <c r="B5" s="264"/>
      <c r="C5" s="201"/>
      <c r="D5" s="201"/>
      <c r="E5" s="201"/>
      <c r="F5" s="201"/>
      <c r="G5" s="201"/>
      <c r="H5" s="189"/>
      <c r="I5" s="201" t="s">
        <v>5</v>
      </c>
      <c r="J5" s="201"/>
      <c r="K5" s="188" t="s">
        <v>7</v>
      </c>
      <c r="L5" s="201" t="s">
        <v>87</v>
      </c>
      <c r="M5" s="201"/>
      <c r="N5" s="211"/>
      <c r="O5" s="216"/>
      <c r="P5" s="216"/>
      <c r="Q5" s="216"/>
      <c r="R5" s="216"/>
      <c r="S5" s="212"/>
      <c r="T5" s="189"/>
      <c r="U5" s="202"/>
      <c r="V5" s="189"/>
    </row>
    <row r="6" spans="1:27" s="43" customFormat="1" ht="31.5" customHeight="1" thickBot="1" x14ac:dyDescent="0.3">
      <c r="A6" s="201"/>
      <c r="B6" s="265"/>
      <c r="C6" s="201"/>
      <c r="D6" s="201"/>
      <c r="E6" s="201"/>
      <c r="F6" s="201"/>
      <c r="G6" s="201"/>
      <c r="H6" s="190"/>
      <c r="I6" s="131" t="s">
        <v>28</v>
      </c>
      <c r="J6" s="131" t="s">
        <v>6</v>
      </c>
      <c r="K6" s="190"/>
      <c r="L6" s="131" t="s">
        <v>11</v>
      </c>
      <c r="M6" s="131" t="s">
        <v>12</v>
      </c>
      <c r="N6" s="131" t="s">
        <v>14</v>
      </c>
      <c r="O6" s="131" t="s">
        <v>15</v>
      </c>
      <c r="P6" s="131" t="s">
        <v>16</v>
      </c>
      <c r="Q6" s="131" t="s">
        <v>125</v>
      </c>
      <c r="R6" s="131" t="s">
        <v>128</v>
      </c>
      <c r="S6" s="131" t="s">
        <v>65</v>
      </c>
      <c r="T6" s="190"/>
      <c r="U6" s="202"/>
      <c r="V6" s="258"/>
    </row>
    <row r="7" spans="1:27" s="51" customFormat="1" ht="20.100000000000001" customHeight="1" x14ac:dyDescent="0.25">
      <c r="A7" s="138">
        <v>1</v>
      </c>
      <c r="B7" s="173" t="s">
        <v>232</v>
      </c>
      <c r="C7" s="173" t="s">
        <v>33</v>
      </c>
      <c r="D7" s="173" t="s">
        <v>244</v>
      </c>
      <c r="E7" s="19" t="s">
        <v>307</v>
      </c>
      <c r="F7" s="161" t="s">
        <v>216</v>
      </c>
      <c r="G7" s="161" t="s">
        <v>208</v>
      </c>
      <c r="H7" s="162">
        <v>44318</v>
      </c>
      <c r="I7" s="19" t="s">
        <v>206</v>
      </c>
      <c r="J7" s="65" t="s">
        <v>22</v>
      </c>
      <c r="K7" s="65" t="s">
        <v>206</v>
      </c>
      <c r="L7" s="65" t="s">
        <v>22</v>
      </c>
      <c r="M7" s="65" t="s">
        <v>206</v>
      </c>
      <c r="N7" s="65">
        <v>136</v>
      </c>
      <c r="O7" s="65">
        <v>92</v>
      </c>
      <c r="P7" s="65">
        <v>0</v>
      </c>
      <c r="Q7" s="157">
        <v>15</v>
      </c>
      <c r="R7" s="157">
        <v>0</v>
      </c>
      <c r="S7" s="157" t="s">
        <v>206</v>
      </c>
      <c r="T7" s="66">
        <v>44497</v>
      </c>
      <c r="U7" s="65">
        <v>130</v>
      </c>
      <c r="V7" s="259">
        <f>AVERAGE(U7:U21)</f>
        <v>489.23076923076923</v>
      </c>
      <c r="AA7" s="139"/>
    </row>
    <row r="8" spans="1:27" s="51" customFormat="1" ht="20.100000000000001" customHeight="1" x14ac:dyDescent="0.25">
      <c r="A8" s="138">
        <v>2</v>
      </c>
      <c r="B8" s="173" t="s">
        <v>309</v>
      </c>
      <c r="C8" s="173" t="s">
        <v>103</v>
      </c>
      <c r="D8" s="173" t="str">
        <f>'[1]zboża jare 2021'!D15</f>
        <v>Miłakowo</v>
      </c>
      <c r="E8" s="19" t="s">
        <v>308</v>
      </c>
      <c r="F8" s="161" t="s">
        <v>216</v>
      </c>
      <c r="G8" s="161" t="s">
        <v>208</v>
      </c>
      <c r="H8" s="162">
        <v>44318</v>
      </c>
      <c r="I8" s="19" t="s">
        <v>206</v>
      </c>
      <c r="J8" s="65" t="s">
        <v>22</v>
      </c>
      <c r="K8" s="65" t="s">
        <v>206</v>
      </c>
      <c r="L8" s="65" t="s">
        <v>206</v>
      </c>
      <c r="M8" s="65" t="s">
        <v>206</v>
      </c>
      <c r="N8" s="19">
        <v>280</v>
      </c>
      <c r="O8" s="19">
        <v>60</v>
      </c>
      <c r="P8" s="19">
        <v>90</v>
      </c>
      <c r="Q8" s="158">
        <v>50</v>
      </c>
      <c r="R8" s="158">
        <v>0</v>
      </c>
      <c r="S8" s="158" t="s">
        <v>206</v>
      </c>
      <c r="T8" s="66">
        <v>44468</v>
      </c>
      <c r="U8" s="65">
        <v>650</v>
      </c>
      <c r="V8" s="260"/>
      <c r="AA8" s="139"/>
    </row>
    <row r="9" spans="1:27" s="51" customFormat="1" ht="20.100000000000001" customHeight="1" x14ac:dyDescent="0.25">
      <c r="A9" s="138">
        <v>3</v>
      </c>
      <c r="B9" s="173" t="s">
        <v>233</v>
      </c>
      <c r="C9" s="173" t="s">
        <v>190</v>
      </c>
      <c r="D9" s="173" t="s">
        <v>245</v>
      </c>
      <c r="E9" s="65" t="s">
        <v>343</v>
      </c>
      <c r="F9" s="127" t="s">
        <v>216</v>
      </c>
      <c r="G9" s="127" t="s">
        <v>208</v>
      </c>
      <c r="H9" s="175">
        <v>44320</v>
      </c>
      <c r="I9" s="65" t="s">
        <v>22</v>
      </c>
      <c r="J9" s="65" t="s">
        <v>22</v>
      </c>
      <c r="K9" s="65" t="s">
        <v>206</v>
      </c>
      <c r="L9" s="65" t="s">
        <v>22</v>
      </c>
      <c r="M9" s="65" t="s">
        <v>206</v>
      </c>
      <c r="N9" s="65">
        <v>95</v>
      </c>
      <c r="O9" s="65">
        <v>50</v>
      </c>
      <c r="P9" s="65">
        <v>100</v>
      </c>
      <c r="Q9" s="157">
        <v>30</v>
      </c>
      <c r="R9" s="157">
        <v>0</v>
      </c>
      <c r="S9" s="157" t="s">
        <v>206</v>
      </c>
      <c r="T9" s="66">
        <v>44461</v>
      </c>
      <c r="U9" s="65">
        <v>600</v>
      </c>
      <c r="V9" s="260"/>
      <c r="AA9" s="139"/>
    </row>
    <row r="10" spans="1:27" s="138" customFormat="1" ht="20.100000000000001" customHeight="1" x14ac:dyDescent="0.25">
      <c r="A10" s="138">
        <v>4</v>
      </c>
      <c r="B10" s="174" t="s">
        <v>234</v>
      </c>
      <c r="C10" s="156" t="s">
        <v>106</v>
      </c>
      <c r="D10" s="173" t="s">
        <v>246</v>
      </c>
      <c r="E10" s="19" t="s">
        <v>310</v>
      </c>
      <c r="F10" s="161" t="s">
        <v>216</v>
      </c>
      <c r="G10" s="161" t="s">
        <v>208</v>
      </c>
      <c r="H10" s="162">
        <v>44324</v>
      </c>
      <c r="I10" s="19" t="s">
        <v>206</v>
      </c>
      <c r="J10" s="19" t="s">
        <v>22</v>
      </c>
      <c r="K10" s="19" t="s">
        <v>206</v>
      </c>
      <c r="L10" s="19" t="s">
        <v>206</v>
      </c>
      <c r="M10" s="19" t="s">
        <v>206</v>
      </c>
      <c r="N10" s="19">
        <v>80</v>
      </c>
      <c r="O10" s="19">
        <v>60</v>
      </c>
      <c r="P10" s="19">
        <v>60</v>
      </c>
      <c r="Q10" s="19">
        <v>30</v>
      </c>
      <c r="R10" s="19">
        <v>0</v>
      </c>
      <c r="S10" s="19" t="s">
        <v>206</v>
      </c>
      <c r="T10" s="159">
        <v>44461</v>
      </c>
      <c r="U10" s="19">
        <v>480</v>
      </c>
      <c r="V10" s="260"/>
    </row>
    <row r="11" spans="1:27" s="138" customFormat="1" ht="27" customHeight="1" x14ac:dyDescent="0.25">
      <c r="A11" s="138">
        <v>5</v>
      </c>
      <c r="B11" s="137" t="s">
        <v>235</v>
      </c>
      <c r="C11" s="156" t="s">
        <v>147</v>
      </c>
      <c r="D11" s="137" t="s">
        <v>107</v>
      </c>
      <c r="E11" s="19" t="s">
        <v>311</v>
      </c>
      <c r="F11" s="161" t="s">
        <v>211</v>
      </c>
      <c r="G11" s="161" t="s">
        <v>208</v>
      </c>
      <c r="H11" s="162">
        <v>44326</v>
      </c>
      <c r="I11" s="19" t="s">
        <v>22</v>
      </c>
      <c r="J11" s="182"/>
      <c r="K11" s="182"/>
      <c r="L11" s="182"/>
      <c r="M11" s="182"/>
      <c r="N11" s="19">
        <v>170</v>
      </c>
      <c r="O11" s="19">
        <v>100</v>
      </c>
      <c r="P11" s="19">
        <v>160</v>
      </c>
      <c r="Q11" s="19">
        <v>50</v>
      </c>
      <c r="R11" s="19">
        <v>0</v>
      </c>
      <c r="S11" s="19" t="s">
        <v>206</v>
      </c>
      <c r="T11" s="159">
        <v>44471</v>
      </c>
      <c r="U11" s="19">
        <v>480</v>
      </c>
      <c r="V11" s="260"/>
    </row>
    <row r="12" spans="1:27" s="138" customFormat="1" ht="26.25" customHeight="1" x14ac:dyDescent="0.25">
      <c r="A12" s="138">
        <v>6</v>
      </c>
      <c r="B12" s="173" t="s">
        <v>149</v>
      </c>
      <c r="C12" s="156" t="s">
        <v>109</v>
      </c>
      <c r="D12" s="173" t="s">
        <v>117</v>
      </c>
      <c r="E12" s="19" t="s">
        <v>312</v>
      </c>
      <c r="F12" s="161" t="s">
        <v>313</v>
      </c>
      <c r="G12" s="161" t="s">
        <v>208</v>
      </c>
      <c r="H12" s="162">
        <v>44331</v>
      </c>
      <c r="I12" s="19" t="s">
        <v>206</v>
      </c>
      <c r="J12" s="19" t="s">
        <v>22</v>
      </c>
      <c r="K12" s="19" t="s">
        <v>206</v>
      </c>
      <c r="L12" s="19" t="s">
        <v>22</v>
      </c>
      <c r="M12" s="19" t="s">
        <v>206</v>
      </c>
      <c r="N12" s="19">
        <v>50</v>
      </c>
      <c r="O12" s="19">
        <v>60</v>
      </c>
      <c r="P12" s="19">
        <v>50</v>
      </c>
      <c r="Q12" s="19">
        <v>40</v>
      </c>
      <c r="R12" s="19">
        <v>0</v>
      </c>
      <c r="S12" s="19" t="s">
        <v>206</v>
      </c>
      <c r="T12" s="159">
        <v>44489</v>
      </c>
      <c r="U12" s="19">
        <v>400</v>
      </c>
      <c r="V12" s="260"/>
    </row>
    <row r="13" spans="1:27" s="138" customFormat="1" ht="20.100000000000001" customHeight="1" x14ac:dyDescent="0.25">
      <c r="A13" s="138">
        <v>7</v>
      </c>
      <c r="B13" s="173" t="s">
        <v>195</v>
      </c>
      <c r="C13" s="173" t="s">
        <v>113</v>
      </c>
      <c r="D13" s="173" t="s">
        <v>122</v>
      </c>
      <c r="E13" s="19" t="s">
        <v>314</v>
      </c>
      <c r="F13" s="161" t="s">
        <v>216</v>
      </c>
      <c r="G13" s="161" t="s">
        <v>208</v>
      </c>
      <c r="H13" s="162">
        <v>44315</v>
      </c>
      <c r="I13" s="19" t="s">
        <v>22</v>
      </c>
      <c r="J13" s="19" t="s">
        <v>206</v>
      </c>
      <c r="K13" s="19" t="s">
        <v>206</v>
      </c>
      <c r="L13" s="19" t="s">
        <v>22</v>
      </c>
      <c r="M13" s="19" t="s">
        <v>206</v>
      </c>
      <c r="N13" s="19">
        <v>98</v>
      </c>
      <c r="O13" s="19">
        <v>10</v>
      </c>
      <c r="P13" s="19">
        <v>15</v>
      </c>
      <c r="Q13" s="19">
        <v>30</v>
      </c>
      <c r="R13" s="19">
        <v>0</v>
      </c>
      <c r="S13" s="19" t="s">
        <v>206</v>
      </c>
      <c r="T13" s="159">
        <v>44481</v>
      </c>
      <c r="U13" s="19">
        <v>450</v>
      </c>
      <c r="V13" s="260"/>
    </row>
    <row r="14" spans="1:27" s="138" customFormat="1" ht="20.100000000000001" customHeight="1" x14ac:dyDescent="0.25">
      <c r="A14" s="138">
        <v>8</v>
      </c>
      <c r="B14" s="173" t="s">
        <v>236</v>
      </c>
      <c r="C14" s="173" t="s">
        <v>158</v>
      </c>
      <c r="D14" s="173" t="s">
        <v>247</v>
      </c>
      <c r="E14" s="19" t="s">
        <v>315</v>
      </c>
      <c r="F14" s="161" t="s">
        <v>216</v>
      </c>
      <c r="G14" s="161" t="s">
        <v>208</v>
      </c>
      <c r="H14" s="162">
        <v>44320</v>
      </c>
      <c r="I14" s="19" t="s">
        <v>206</v>
      </c>
      <c r="J14" s="182"/>
      <c r="K14" s="182"/>
      <c r="L14" s="182"/>
      <c r="M14" s="182"/>
      <c r="N14" s="19">
        <v>70</v>
      </c>
      <c r="O14" s="19">
        <v>72</v>
      </c>
      <c r="P14" s="19"/>
      <c r="Q14" s="19">
        <v>175</v>
      </c>
      <c r="R14" s="19">
        <v>15</v>
      </c>
      <c r="S14" s="19" t="s">
        <v>206</v>
      </c>
      <c r="T14" s="66">
        <v>44467</v>
      </c>
      <c r="U14" s="19">
        <v>600</v>
      </c>
      <c r="V14" s="260"/>
    </row>
    <row r="15" spans="1:27" s="138" customFormat="1" ht="20.100000000000001" customHeight="1" x14ac:dyDescent="0.25">
      <c r="A15" s="138">
        <v>9</v>
      </c>
      <c r="B15" s="173" t="s">
        <v>237</v>
      </c>
      <c r="C15" s="173" t="s">
        <v>158</v>
      </c>
      <c r="D15" s="173" t="s">
        <v>139</v>
      </c>
      <c r="E15" s="65" t="s">
        <v>311</v>
      </c>
      <c r="F15" s="127" t="s">
        <v>216</v>
      </c>
      <c r="G15" s="127" t="s">
        <v>208</v>
      </c>
      <c r="H15" s="175">
        <v>44302</v>
      </c>
      <c r="I15" s="65" t="s">
        <v>206</v>
      </c>
      <c r="J15" s="65" t="s">
        <v>206</v>
      </c>
      <c r="K15" s="65" t="s">
        <v>206</v>
      </c>
      <c r="L15" s="65" t="s">
        <v>22</v>
      </c>
      <c r="M15" s="65" t="s">
        <v>206</v>
      </c>
      <c r="N15" s="65">
        <v>100</v>
      </c>
      <c r="O15" s="65">
        <v>60</v>
      </c>
      <c r="P15" s="65">
        <v>150</v>
      </c>
      <c r="Q15" s="65">
        <v>40</v>
      </c>
      <c r="R15" s="65">
        <v>0</v>
      </c>
      <c r="S15" s="65" t="s">
        <v>206</v>
      </c>
      <c r="T15" s="66">
        <v>44446</v>
      </c>
      <c r="U15" s="65">
        <v>550</v>
      </c>
      <c r="V15" s="260"/>
    </row>
    <row r="16" spans="1:27" s="51" customFormat="1" ht="27" customHeight="1" x14ac:dyDescent="0.25">
      <c r="A16" s="138">
        <v>10</v>
      </c>
      <c r="B16" s="173" t="s">
        <v>238</v>
      </c>
      <c r="C16" s="173" t="s">
        <v>92</v>
      </c>
      <c r="D16" s="173" t="s">
        <v>248</v>
      </c>
      <c r="E16" s="2" t="s">
        <v>316</v>
      </c>
      <c r="F16" s="160" t="s">
        <v>317</v>
      </c>
      <c r="G16" s="161" t="s">
        <v>208</v>
      </c>
      <c r="H16" s="125">
        <v>44322</v>
      </c>
      <c r="I16" s="2" t="s">
        <v>206</v>
      </c>
      <c r="J16" s="2" t="s">
        <v>22</v>
      </c>
      <c r="K16" s="2" t="s">
        <v>206</v>
      </c>
      <c r="L16" s="2" t="s">
        <v>22</v>
      </c>
      <c r="M16" s="2" t="s">
        <v>206</v>
      </c>
      <c r="N16" s="2">
        <v>205.5</v>
      </c>
      <c r="O16" s="2">
        <v>40</v>
      </c>
      <c r="P16" s="2">
        <v>87.5</v>
      </c>
      <c r="Q16" s="2">
        <v>30</v>
      </c>
      <c r="R16" s="2">
        <v>0</v>
      </c>
      <c r="S16" s="2" t="s">
        <v>22</v>
      </c>
      <c r="T16" s="142">
        <v>44459</v>
      </c>
      <c r="U16" s="2">
        <v>500</v>
      </c>
      <c r="V16" s="260"/>
    </row>
    <row r="17" spans="1:22" s="51" customFormat="1" ht="20.100000000000001" customHeight="1" x14ac:dyDescent="0.25">
      <c r="A17" s="138">
        <v>11</v>
      </c>
      <c r="B17" s="173" t="s">
        <v>239</v>
      </c>
      <c r="C17" s="173" t="s">
        <v>30</v>
      </c>
      <c r="D17" s="173" t="s">
        <v>249</v>
      </c>
      <c r="E17" s="2" t="s">
        <v>311</v>
      </c>
      <c r="F17" s="27" t="s">
        <v>216</v>
      </c>
      <c r="G17" s="161" t="s">
        <v>208</v>
      </c>
      <c r="H17" s="125">
        <v>44341</v>
      </c>
      <c r="I17" s="2" t="s">
        <v>206</v>
      </c>
      <c r="J17" s="2" t="s">
        <v>22</v>
      </c>
      <c r="K17" s="2" t="s">
        <v>206</v>
      </c>
      <c r="L17" s="2" t="s">
        <v>22</v>
      </c>
      <c r="M17" s="2" t="s">
        <v>206</v>
      </c>
      <c r="N17" s="2">
        <v>120</v>
      </c>
      <c r="O17" s="2">
        <v>60</v>
      </c>
      <c r="P17" s="2">
        <v>100</v>
      </c>
      <c r="Q17" s="2">
        <v>20</v>
      </c>
      <c r="R17" s="2">
        <v>0</v>
      </c>
      <c r="S17" s="2" t="s">
        <v>22</v>
      </c>
      <c r="T17" s="142">
        <v>44467</v>
      </c>
      <c r="U17" s="2">
        <v>400</v>
      </c>
      <c r="V17" s="260"/>
    </row>
    <row r="18" spans="1:22" s="51" customFormat="1" ht="20.100000000000001" customHeight="1" x14ac:dyDescent="0.25">
      <c r="A18" s="138">
        <v>12</v>
      </c>
      <c r="B18" s="173" t="s">
        <v>240</v>
      </c>
      <c r="C18" s="173" t="s">
        <v>97</v>
      </c>
      <c r="D18" s="173" t="s">
        <v>142</v>
      </c>
      <c r="E18" s="163" t="s">
        <v>342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260"/>
    </row>
    <row r="19" spans="1:22" s="51" customFormat="1" ht="20.100000000000001" customHeight="1" x14ac:dyDescent="0.25">
      <c r="A19" s="138">
        <v>13</v>
      </c>
      <c r="B19" s="173" t="s">
        <v>241</v>
      </c>
      <c r="C19" s="173" t="s">
        <v>34</v>
      </c>
      <c r="D19" s="173" t="s">
        <v>98</v>
      </c>
      <c r="E19" s="163" t="s">
        <v>320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260"/>
    </row>
    <row r="20" spans="1:22" s="51" customFormat="1" ht="20.100000000000001" customHeight="1" x14ac:dyDescent="0.25">
      <c r="A20" s="138">
        <v>14</v>
      </c>
      <c r="B20" s="173" t="s">
        <v>242</v>
      </c>
      <c r="C20" s="156" t="s">
        <v>191</v>
      </c>
      <c r="D20" s="173" t="s">
        <v>250</v>
      </c>
      <c r="E20" s="2" t="s">
        <v>318</v>
      </c>
      <c r="F20" s="27" t="s">
        <v>216</v>
      </c>
      <c r="G20" s="161" t="s">
        <v>208</v>
      </c>
      <c r="H20" s="125">
        <v>44321</v>
      </c>
      <c r="I20" s="2" t="s">
        <v>22</v>
      </c>
      <c r="J20" s="2" t="s">
        <v>22</v>
      </c>
      <c r="K20" s="2" t="s">
        <v>206</v>
      </c>
      <c r="L20" s="2" t="s">
        <v>22</v>
      </c>
      <c r="M20" s="2" t="s">
        <v>206</v>
      </c>
      <c r="N20" s="2">
        <v>80</v>
      </c>
      <c r="O20" s="2">
        <v>60</v>
      </c>
      <c r="P20" s="2">
        <v>50</v>
      </c>
      <c r="Q20" s="2">
        <v>0</v>
      </c>
      <c r="R20" s="2">
        <v>42</v>
      </c>
      <c r="S20" s="2" t="s">
        <v>206</v>
      </c>
      <c r="T20" s="142">
        <v>44459</v>
      </c>
      <c r="U20" s="2">
        <v>550</v>
      </c>
      <c r="V20" s="260"/>
    </row>
    <row r="21" spans="1:22" s="51" customFormat="1" ht="20.100000000000001" customHeight="1" x14ac:dyDescent="0.25">
      <c r="A21" s="138">
        <v>15</v>
      </c>
      <c r="B21" s="173" t="s">
        <v>243</v>
      </c>
      <c r="C21" s="156" t="s">
        <v>191</v>
      </c>
      <c r="D21" s="173" t="s">
        <v>250</v>
      </c>
      <c r="E21" s="2" t="s">
        <v>319</v>
      </c>
      <c r="F21" s="27" t="s">
        <v>216</v>
      </c>
      <c r="G21" s="161" t="s">
        <v>208</v>
      </c>
      <c r="H21" s="125">
        <v>44315</v>
      </c>
      <c r="I21" s="2" t="s">
        <v>206</v>
      </c>
      <c r="J21" s="2" t="s">
        <v>22</v>
      </c>
      <c r="K21" s="2" t="s">
        <v>206</v>
      </c>
      <c r="L21" s="2" t="s">
        <v>22</v>
      </c>
      <c r="M21" s="2" t="s">
        <v>206</v>
      </c>
      <c r="N21" s="2">
        <v>149</v>
      </c>
      <c r="O21" s="2">
        <v>60</v>
      </c>
      <c r="P21" s="2">
        <v>87</v>
      </c>
      <c r="Q21" s="2">
        <v>30</v>
      </c>
      <c r="R21" s="2">
        <v>0</v>
      </c>
      <c r="S21" s="2" t="s">
        <v>206</v>
      </c>
      <c r="T21" s="142">
        <v>44480</v>
      </c>
      <c r="U21" s="2">
        <v>570</v>
      </c>
      <c r="V21" s="261"/>
    </row>
  </sheetData>
  <mergeCells count="19">
    <mergeCell ref="H4:H6"/>
    <mergeCell ref="L5:M5"/>
    <mergeCell ref="K5:K6"/>
    <mergeCell ref="V4:V6"/>
    <mergeCell ref="T4:T6"/>
    <mergeCell ref="U4:U6"/>
    <mergeCell ref="V7:V21"/>
    <mergeCell ref="A1:N1"/>
    <mergeCell ref="A4:A6"/>
    <mergeCell ref="C4:C6"/>
    <mergeCell ref="D4:D6"/>
    <mergeCell ref="E4:E6"/>
    <mergeCell ref="F4:F6"/>
    <mergeCell ref="I5:J5"/>
    <mergeCell ref="N4:S5"/>
    <mergeCell ref="B3:L3"/>
    <mergeCell ref="B4:B6"/>
    <mergeCell ref="G4:G6"/>
    <mergeCell ref="I4:M4"/>
  </mergeCells>
  <phoneticPr fontId="3" type="noConversion"/>
  <pageMargins left="0.35433070866141736" right="0.35433070866141736" top="0.59055118110236227" bottom="0.59055118110236227" header="0.51181102362204722" footer="0.51181102362204722"/>
  <pageSetup paperSize="9" scale="5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pszenica oz. </vt:lpstr>
      <vt:lpstr>pszenżyto ozime</vt:lpstr>
      <vt:lpstr>żyto ozime</vt:lpstr>
      <vt:lpstr>żyto oz</vt:lpstr>
      <vt:lpstr>pszenica jara</vt:lpstr>
      <vt:lpstr>jeczmień jary</vt:lpstr>
      <vt:lpstr>rzepak</vt:lpstr>
      <vt:lpstr>ziemniak</vt:lpstr>
      <vt:lpstr>Kukurydza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2016-12-27T12:07:17Z</cp:lastPrinted>
  <dcterms:created xsi:type="dcterms:W3CDTF">2006-09-16T00:00:00Z</dcterms:created>
  <dcterms:modified xsi:type="dcterms:W3CDTF">2022-02-25T09:10:16Z</dcterms:modified>
</cp:coreProperties>
</file>